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showInkAnnotation="0" checkCompatibility="1" autoCompressPictures="0"/>
  <mc:AlternateContent xmlns:mc="http://schemas.openxmlformats.org/markup-compatibility/2006">
    <mc:Choice Requires="x15">
      <x15ac:absPath xmlns:x15ac="http://schemas.microsoft.com/office/spreadsheetml/2010/11/ac" url="/Users/freddya165440/Desktop/2021 Pan American Youth Champs/prospectus/"/>
    </mc:Choice>
  </mc:AlternateContent>
  <xr:revisionPtr revIDLastSave="0" documentId="13_ncr:1_{36EA3685-2D67-B746-ACA0-78EBF245F4AD}" xr6:coauthVersionLast="46" xr6:coauthVersionMax="46" xr10:uidLastSave="{00000000-0000-0000-0000-000000000000}"/>
  <workbookProtection workbookAlgorithmName="SHA-512" workbookHashValue="S7eysRQC/2uFyJoAhsTf0/2tEp/OEQGI2iuo8bDVrdVF9KMJ7ri2vgXkVC3iRRJ8m3bEgRNxJX451hlTeyA8UA==" workbookSaltValue="DdyUFRf0oDa/prNXTPforg==" workbookSpinCount="100000" lockStructure="1"/>
  <bookViews>
    <workbookView xWindow="0" yWindow="500" windowWidth="28800" windowHeight="1536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4" l="1"/>
  <c r="M14" i="14"/>
  <c r="M15" i="14"/>
  <c r="M16" i="14"/>
  <c r="M17" i="14"/>
  <c r="M18" i="14"/>
  <c r="M19" i="14"/>
  <c r="M20" i="14"/>
  <c r="M21" i="14"/>
  <c r="M22" i="14"/>
  <c r="M23" i="14"/>
  <c r="M24" i="14"/>
  <c r="M25" i="14"/>
  <c r="M26" i="14"/>
  <c r="M27" i="14"/>
  <c r="M28" i="14"/>
  <c r="M29" i="14"/>
  <c r="M30" i="14"/>
  <c r="M31" i="14"/>
  <c r="M32" i="14"/>
  <c r="M33" i="14"/>
  <c r="A1" i="14" l="1"/>
  <c r="G53" i="14" l="1"/>
  <c r="D5" i="4"/>
  <c r="B5" i="4"/>
  <c r="A4" i="4"/>
  <c r="N46" i="14" l="1"/>
  <c r="N45" i="14"/>
  <c r="M34" i="14"/>
  <c r="M35" i="14"/>
  <c r="M36" i="14"/>
  <c r="M37" i="14"/>
  <c r="M38" i="14"/>
  <c r="M39" i="14"/>
  <c r="M40" i="14"/>
  <c r="M41" i="14"/>
  <c r="M42" i="14"/>
  <c r="M43" i="14"/>
  <c r="L15" i="14"/>
  <c r="D5" i="14"/>
  <c r="A63" i="11" l="1"/>
  <c r="G49" i="7" s="1"/>
  <c r="A61" i="11"/>
  <c r="G48" i="7" s="1"/>
  <c r="A65" i="11"/>
  <c r="E50" i="7" s="1"/>
  <c r="I106" i="7"/>
  <c r="I105" i="7"/>
  <c r="I88" i="7"/>
  <c r="B47" i="11"/>
  <c r="I74" i="7" s="1"/>
  <c r="A1" i="4"/>
  <c r="K13" i="4"/>
  <c r="G13" i="4"/>
  <c r="G53" i="7"/>
  <c r="F55" i="7"/>
  <c r="I53" i="7"/>
  <c r="J53" i="7"/>
  <c r="B5" i="14"/>
  <c r="F53" i="7"/>
  <c r="A4" i="14"/>
  <c r="L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B21" i="11"/>
  <c r="B19" i="11"/>
  <c r="E33" i="7" s="1"/>
  <c r="B17" i="11"/>
  <c r="E32" i="7" s="1"/>
  <c r="J215" i="7"/>
  <c r="A53" i="11"/>
  <c r="G44" i="7" s="1"/>
  <c r="E55" i="7"/>
  <c r="A59" i="11"/>
  <c r="A57" i="11"/>
  <c r="G46" i="7" s="1"/>
  <c r="A55" i="11"/>
  <c r="G45" i="7" s="1"/>
  <c r="B41" i="11"/>
  <c r="G66" i="7" s="1"/>
  <c r="B31" i="11"/>
  <c r="H40" i="1" s="1"/>
  <c r="A2" i="7"/>
  <c r="N13" i="14"/>
  <c r="N14" i="14" s="1"/>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B49" i="11"/>
  <c r="I75" i="7" s="1"/>
  <c r="V3" i="5" s="1"/>
  <c r="F27" i="1"/>
  <c r="I27" i="1"/>
  <c r="I25" i="1"/>
  <c r="F25" i="1"/>
  <c r="J27" i="1"/>
  <c r="J25" i="1"/>
  <c r="G27" i="1"/>
  <c r="G25" i="1"/>
  <c r="I19" i="1"/>
  <c r="E22" i="1"/>
  <c r="D22" i="1"/>
  <c r="I20" i="1"/>
  <c r="E44" i="7"/>
  <c r="J75" i="7"/>
  <c r="J74" i="7"/>
  <c r="K14" i="4"/>
  <c r="G14" i="4"/>
  <c r="B29" i="11"/>
  <c r="C48" i="5" s="1"/>
  <c r="B27" i="11"/>
  <c r="B25" i="11"/>
  <c r="B23" i="11"/>
  <c r="N12" i="14"/>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P10"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C47"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I165" i="7" l="1"/>
  <c r="W6" i="5"/>
  <c r="U10" i="5"/>
  <c r="U9" i="5"/>
  <c r="U7" i="5"/>
  <c r="S11" i="5" s="1"/>
  <c r="H19" i="1"/>
  <c r="U8" i="5"/>
  <c r="H20" i="1"/>
  <c r="N47" i="14"/>
  <c r="E34" i="7"/>
  <c r="M47" i="14"/>
  <c r="Q41" i="5"/>
  <c r="P41" i="5"/>
  <c r="O41" i="5"/>
  <c r="U3" i="5"/>
  <c r="O10" i="5"/>
  <c r="G163" i="7"/>
  <c r="I174" i="7"/>
  <c r="E48" i="7"/>
  <c r="E49" i="7"/>
  <c r="E51" i="7" s="1"/>
  <c r="F45" i="5"/>
  <c r="G47" i="7"/>
  <c r="G50" i="7"/>
  <c r="M49" i="14" l="1"/>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rgb="FF000000"/>
            <rFont val="Arial"/>
            <family val="2"/>
            <charset val="238"/>
          </rPr>
          <t>PLEASE USE THE DROP DOWN MENU!</t>
        </r>
        <r>
          <rPr>
            <sz val="9"/>
            <color rgb="FF000000"/>
            <rFont val="Arial"/>
            <family val="2"/>
            <charset val="238"/>
          </rPr>
          <t xml:space="preserve">
</t>
        </r>
      </text>
    </comment>
    <comment ref="B59" authorId="0" shapeId="0" xr:uid="{00000000-0006-0000-0100-000007000000}">
      <text>
        <r>
          <rPr>
            <b/>
            <sz val="9"/>
            <color rgb="FF000000"/>
            <rFont val="Arial"/>
            <family val="2"/>
            <charset val="238"/>
          </rPr>
          <t>PLEASE USE THE DROP DOWN MENU!</t>
        </r>
        <r>
          <rPr>
            <sz val="9"/>
            <color rgb="FF000000"/>
            <rFont val="Arial"/>
            <family val="2"/>
            <charset val="238"/>
          </rPr>
          <t xml:space="preserve">
</t>
        </r>
      </text>
    </comment>
    <comment ref="B61" authorId="0" shapeId="0" xr:uid="{00000000-0006-0000-0100-000008000000}">
      <text>
        <r>
          <rPr>
            <b/>
            <sz val="9"/>
            <color rgb="FF000000"/>
            <rFont val="Arial"/>
            <family val="2"/>
            <charset val="238"/>
          </rPr>
          <t>PLEASE USE THE DROP DOWN MENU!</t>
        </r>
        <r>
          <rPr>
            <sz val="9"/>
            <color rgb="FF000000"/>
            <rFont val="Arial"/>
            <family val="2"/>
            <charset val="238"/>
          </rPr>
          <t xml:space="preserve">
</t>
        </r>
      </text>
    </comment>
    <comment ref="B63" authorId="0" shapeId="0" xr:uid="{00000000-0006-0000-0100-000009000000}">
      <text>
        <r>
          <rPr>
            <b/>
            <sz val="9"/>
            <color rgb="FF000000"/>
            <rFont val="Arial"/>
            <family val="2"/>
            <charset val="238"/>
          </rPr>
          <t>PLEASE USE THE DROP DOWN MENU!</t>
        </r>
        <r>
          <rPr>
            <sz val="9"/>
            <color rgb="FF000000"/>
            <rFont val="Arial"/>
            <family val="2"/>
            <charset val="238"/>
          </rPr>
          <t xml:space="preserve">
</t>
        </r>
      </text>
    </comment>
    <comment ref="B65" authorId="0" shapeId="0" xr:uid="{00000000-0006-0000-0100-00000A000000}">
      <text>
        <r>
          <rPr>
            <b/>
            <sz val="9"/>
            <color rgb="FF000000"/>
            <rFont val="Arial"/>
            <family val="2"/>
            <charset val="238"/>
          </rPr>
          <t>PLEASE USE THE DROP DOWN MENU!</t>
        </r>
        <r>
          <rPr>
            <sz val="9"/>
            <color rgb="FF000000"/>
            <rFont val="Arial"/>
            <family val="2"/>
            <charset val="238"/>
          </rPr>
          <t xml:space="preserve">
</t>
        </r>
      </text>
    </comment>
    <comment ref="A83" authorId="0" shapeId="0" xr:uid="{00000000-0006-0000-0100-00000B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83" authorId="0" shapeId="0" xr:uid="{00000000-0006-0000-0100-00000C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<sst xmlns="http://schemas.openxmlformats.org/spreadsheetml/2006/main" count="933" uniqueCount="590">
  <si>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</si>
  <si>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</si>
  <si>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</si>
  <si>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</si>
  <si>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</si>
  <si>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</si>
  <si>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</si>
  <si>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</si>
  <si>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</si>
  <si>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</si>
  <si>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</si>
  <si>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</si>
  <si>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</si>
  <si>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</si>
  <si>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</si>
  <si>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</si>
  <si>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</si>
  <si>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</si>
  <si>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</si>
  <si>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</si>
  <si>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</si>
  <si>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</si>
  <si>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</si>
  <si>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</si>
  <si>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</si>
  <si>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</si>
  <si>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</si>
  <si>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</si>
  <si>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</si>
  <si>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</si>
  <si>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</si>
  <si>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</si>
  <si>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</si>
  <si>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</si>
  <si>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</si>
  <si>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</si>
  <si>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</si>
  <si>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</si>
  <si>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</si>
  <si>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</si>
  <si>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</si>
  <si>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</si>
  <si>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</si>
  <si>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</si>
  <si>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</si>
  <si>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</si>
  <si>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</si>
  <si>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</si>
  <si>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</si>
  <si>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</si>
  <si>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</si>
  <si>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</si>
  <si>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</si>
  <si>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</si>
  <si>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</si>
  <si>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</si>
  <si>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</si>
  <si>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</si>
  <si>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</si>
  <si>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</si>
  <si>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</si>
  <si>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</si>
  <si>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</si>
  <si>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</si>
  <si>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</si>
  <si>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</si>
  <si>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</si>
  <si>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</si>
  <si>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</si>
  <si>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</si>
  <si>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</si>
  <si>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</si>
  <si>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</si>
  <si>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</si>
  <si>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</si>
  <si>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</si>
  <si>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</si>
  <si>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</si>
  <si>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</si>
  <si>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</si>
  <si>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</si>
  <si>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</si>
  <si>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</si>
  <si>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</si>
  <si>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</si>
  <si>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</si>
  <si>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</si>
  <si>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</si>
  <si>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</si>
  <si>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</si>
  <si>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</si>
  <si>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</si>
  <si>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</si>
  <si>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</si>
  <si>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</si>
  <si>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</si>
  <si>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</si>
  <si>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</si>
  <si>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</si>
  <si>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</si>
  <si>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</si>
  <si>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</si>
  <si>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</si>
  <si>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</si>
  <si>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</si>
  <si>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</si>
  <si>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</si>
  <si>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</si>
  <si>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</si>
  <si>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</si>
  <si>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</si>
  <si>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</si>
  <si>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</si>
  <si>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</si>
  <si>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</si>
  <si>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</si>
  <si>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</si>
  <si>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</si>
  <si>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</si>
  <si>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</si>
  <si>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</si>
  <si>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</si>
  <si>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</si>
  <si>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</si>
  <si>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</si>
  <si>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</si>
  <si>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</si>
  <si>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</si>
  <si>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</si>
  <si>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</si>
  <si>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</si>
  <si>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</si>
  <si>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</si>
  <si>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</si>
  <si>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</si>
  <si>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</si>
  <si>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</si>
  <si>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</si>
  <si>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</si>
  <si>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</si>
  <si>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</si>
  <si>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</si>
  <si>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</si>
  <si>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</si>
  <si>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</si>
  <si>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</si>
  <si>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</si>
  <si>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</si>
  <si>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</si>
  <si>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</si>
  <si>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</si>
  <si>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</si>
  <si>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</si>
  <si>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</si>
  <si>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</si>
  <si>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</si>
  <si>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</si>
  <si>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</si>
  <si>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</si>
  <si>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</si>
  <si>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</si>
  <si>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</si>
  <si>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</si>
  <si>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</si>
  <si>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</si>
  <si>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</si>
  <si>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</si>
  <si>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</si>
  <si>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</si>
  <si>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</si>
  <si>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</si>
  <si>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</si>
  <si>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</si>
  <si>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</si>
  <si>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</si>
  <si>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</si>
  <si>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</si>
  <si>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</si>
  <si>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</si>
  <si>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</si>
  <si>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</si>
  <si>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</si>
  <si>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</si>
  <si>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</si>
  <si>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</si>
  <si>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</si>
  <si>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</si>
  <si>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</si>
  <si>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</si>
  <si>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</si>
  <si>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</si>
  <si>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</si>
  <si>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</si>
  <si>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</si>
  <si>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</si>
  <si>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</si>
  <si>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</si>
  <si>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</si>
  <si>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</si>
  <si>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</si>
  <si>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</si>
  <si>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</si>
  <si>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</si>
  <si>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</si>
  <si>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</si>
  <si>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</si>
  <si>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</si>
  <si>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</si>
  <si>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</si>
  <si>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</si>
  <si>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</si>
  <si>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</si>
  <si>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</si>
  <si>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</si>
  <si>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</si>
  <si>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</si>
  <si>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</si>
  <si>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</si>
  <si>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</si>
  <si>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</si>
  <si>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</si>
  <si>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</si>
  <si>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</si>
  <si>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</si>
  <si>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</si>
  <si>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</si>
  <si>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</si>
  <si>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</si>
  <si>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</si>
  <si>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</si>
  <si>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</si>
  <si>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</si>
  <si>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</si>
  <si>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</si>
  <si>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</si>
  <si>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</si>
  <si>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</si>
  <si>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</si>
  <si>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</si>
  <si>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</si>
  <si>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</si>
  <si>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</si>
  <si>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</si>
  <si>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</si>
  <si>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</si>
  <si>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</si>
  <si>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</si>
  <si>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</si>
  <si>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</si>
  <si>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</si>
  <si>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</si>
  <si>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</si>
  <si>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</si>
  <si>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</si>
  <si>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</si>
  <si>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</si>
  <si>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</si>
  <si>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</si>
  <si>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</si>
  <si>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</si>
  <si>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</si>
  <si>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</si>
  <si>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</si>
  <si>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</si>
  <si>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</si>
  <si>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</si>
  <si>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</si>
  <si>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</si>
  <si>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</si>
  <si>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</si>
  <si>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</si>
  <si>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</si>
  <si>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</si>
  <si>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</si>
  <si>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</si>
  <si>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</si>
  <si>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</si>
  <si>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</si>
  <si>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</si>
  <si>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</si>
  <si>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</si>
  <si>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</si>
  <si>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</si>
  <si>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</si>
  <si>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</si>
  <si>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</si>
  <si>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</si>
  <si>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</si>
  <si>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</si>
  <si>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</si>
  <si>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</si>
  <si>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</si>
  <si>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</si>
  <si>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</si>
  <si>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</si>
  <si>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</si>
  <si>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</si>
  <si>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</si>
  <si>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</si>
  <si>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</si>
  <si>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</si>
  <si>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</si>
  <si>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</si>
  <si>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</si>
  <si>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</si>
  <si>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</si>
  <si>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</si>
  <si>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</si>
  <si>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</si>
  <si>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</si>
  <si>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</si>
  <si>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</si>
  <si>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</si>
  <si>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</si>
  <si>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</si>
  <si>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</si>
  <si>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</si>
  <si>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</si>
  <si>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</si>
  <si>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</si>
  <si>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</si>
  <si>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</si>
  <si>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</si>
  <si>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</si>
  <si>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</si>
  <si>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</si>
  <si>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</si>
  <si>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</si>
  <si>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</si>
  <si>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</si>
  <si>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</si>
  <si>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</si>
  <si>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</si>
  <si>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</si>
  <si>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</si>
  <si>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</si>
  <si>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</si>
  <si>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</si>
  <si>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</si>
  <si>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</si>
  <si>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</si>
  <si>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</si>
  <si>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</si>
  <si>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</si>
  <si>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</si>
  <si>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</si>
  <si>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</si>
  <si>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</si>
  <si>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</si>
  <si>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</si>
  <si>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</si>
  <si>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</si>
  <si>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</si>
  <si>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</si>
  <si>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</si>
  <si>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</si>
  <si>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</si>
  <si>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</si>
  <si>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</si>
  <si>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</si>
  <si>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</si>
  <si>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</si>
  <si>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</si>
  <si>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</si>
  <si>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</si>
  <si>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</si>
  <si>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</si>
  <si>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</si>
  <si>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</si>
  <si>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</si>
  <si>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</si>
  <si>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</si>
  <si>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</si>
  <si>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</si>
  <si>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</si>
  <si>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</si>
  <si>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</si>
  <si>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</si>
  <si>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</si>
  <si>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</si>
  <si>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</si>
  <si>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</si>
  <si>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</si>
  <si>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</si>
  <si>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</si>
  <si>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</si>
  <si>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</si>
  <si>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</si>
  <si>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</si>
  <si>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</si>
  <si>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</si>
  <si>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</si>
  <si>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</si>
  <si>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</si>
  <si>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</si>
  <si>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</si>
  <si>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</si>
  <si>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</si>
  <si>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</si>
  <si>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</si>
  <si>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</si>
  <si>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</si>
  <si>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</si>
  <si>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</si>
  <si>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</si>
  <si>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</si>
  <si>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</si>
  <si>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</si>
  <si>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</si>
  <si>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</si>
  <si>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</si>
  <si>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</si>
  <si>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</si>
  <si>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</si>
  <si>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</si>
  <si>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</si>
  <si>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</si>
  <si>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</si>
  <si>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</si>
  <si>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</si>
  <si>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</si>
  <si>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</si>
  <si>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</si>
  <si>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</si>
  <si>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</si>
  <si>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</si>
  <si>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</si>
  <si>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</si>
  <si>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</si>
  <si>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</si>
  <si>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</si>
  <si>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</si>
  <si>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</si>
  <si>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</si>
  <si>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</si>
  <si>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</si>
  <si>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</si>
  <si>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</si>
  <si>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</si>
  <si>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</si>
  <si>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</si>
  <si>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</si>
  <si>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</si>
  <si>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</si>
  <si>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</si>
  <si>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</si>
  <si>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</si>
  <si>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</si>
  <si>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</si>
  <si>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</si>
  <si>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</si>
  <si>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</si>
  <si>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</si>
  <si>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</si>
  <si>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</si>
  <si>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</si>
  <si>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</si>
  <si>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</si>
  <si>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</si>
  <si>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</si>
  <si>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</si>
  <si>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</si>
  <si>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</si>
  <si>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</si>
  <si>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</si>
  <si>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</si>
  <si>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</si>
  <si>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</si>
  <si>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</si>
  <si>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</si>
  <si>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</si>
  <si>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</si>
  <si>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</si>
  <si>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</si>
  <si>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</si>
  <si>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</si>
  <si>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</si>
  <si>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</si>
  <si>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</si>
  <si>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</si>
  <si>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</si>
  <si>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</si>
  <si>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</si>
  <si>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</si>
  <si>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</si>
  <si>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</si>
  <si>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</si>
  <si>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</si>
  <si>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</si>
  <si>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</si>
  <si>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</si>
  <si>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</si>
  <si>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</si>
  <si>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</si>
  <si>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</si>
  <si>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</si>
  <si>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</si>
  <si>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</si>
  <si>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</si>
  <si>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</si>
  <si>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</si>
  <si>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</si>
  <si>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</si>
  <si>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</si>
  <si>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</si>
  <si>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</si>
  <si>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</si>
  <si>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</si>
  <si>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</si>
  <si>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</si>
  <si>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</si>
  <si>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</si>
  <si>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</si>
  <si>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</si>
  <si>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</si>
  <si>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</si>
  <si>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</si>
  <si>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</si>
  <si>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</si>
  <si>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</si>
  <si>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</si>
  <si>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</si>
  <si>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</si>
  <si>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</si>
  <si>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</si>
  <si>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</si>
  <si>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</si>
  <si>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</si>
  <si>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</si>
  <si>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</si>
  <si>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</si>
  <si>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</si>
  <si>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</si>
  <si>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</si>
  <si>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</si>
  <si>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</si>
  <si>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</si>
  <si>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</si>
  <si>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</si>
  <si>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</si>
  <si>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</si>
  <si>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</si>
  <si>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</si>
  <si>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</si>
  <si>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</si>
  <si>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</si>
  <si>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</si>
  <si>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</si>
  <si>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</si>
  <si>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</si>
  <si>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</si>
  <si>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</si>
  <si>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</si>
  <si>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</si>
  <si>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</si>
  <si>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</si>
  <si>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</si>
  <si>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</si>
  <si>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</si>
  <si>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</si>
  <si>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</si>
  <si>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</si>
  <si>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</si>
  <si>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</si>
  <si>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</si>
  <si>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</si>
  <si>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</si>
  <si>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</si>
  <si>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Doubles</t>
  </si>
  <si>
    <t>Teams</t>
  </si>
  <si>
    <t>ALL Entries must be done on the online entry system. Please only fill in below the total number of teams and doubles you enter for the event for calculation of the entry fees.</t>
  </si>
  <si>
    <t>Hospitality</t>
  </si>
  <si>
    <t>Entry fees</t>
  </si>
  <si>
    <t>D1</t>
  </si>
  <si>
    <t>T1</t>
  </si>
  <si>
    <t>TOTAL TO BE PAID in US $</t>
  </si>
  <si>
    <t xml:space="preserve">PLA=Player, COA=Coach, DEL=Delegate, ACC=Accompanying person, </t>
  </si>
  <si>
    <t xml:space="preserve">Please return this form by email to:  </t>
  </si>
  <si>
    <t xml:space="preserve">not later than </t>
  </si>
  <si>
    <r>
      <t xml:space="preserve">Please fill in all </t>
    </r>
    <r>
      <rPr>
        <b/>
        <sz val="14"/>
        <color theme="8" tint="-0.249977111117893"/>
        <rFont val="Myriad Pro"/>
      </rPr>
      <t>color shaded</t>
    </r>
    <r>
      <rPr>
        <b/>
        <sz val="14"/>
        <rFont val="Myriad Pro"/>
      </rPr>
      <t xml:space="preserve"> cells. The final amount to be paid is subject to changes, upon cancellations.</t>
    </r>
  </si>
  <si>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</si>
  <si>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</si>
  <si>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r>
      <t xml:space="preserve">ITTF Competition Manager: </t>
    </r>
    <r>
      <rPr>
        <b/>
        <sz val="12"/>
        <color theme="1"/>
        <rFont val="Myriad Pro"/>
      </rPr>
      <t>falmendariz@ittf.com</t>
    </r>
  </si>
  <si>
    <t>falmendariz@ittf.com</t>
  </si>
  <si>
    <t>Panama</t>
  </si>
  <si>
    <t>CM 007</t>
  </si>
  <si>
    <t>2021 ITTF Pan American Youth Championships</t>
  </si>
  <si>
    <t>Santo Domingo, Dominican Republic</t>
  </si>
  <si>
    <r>
      <t xml:space="preserve">LOC: </t>
    </r>
    <r>
      <rPr>
        <b/>
        <sz val="12"/>
        <color theme="1"/>
        <rFont val="Myriad Pro"/>
      </rPr>
      <t xml:space="preserve">fedoteme@gmail.com </t>
    </r>
  </si>
  <si>
    <r>
      <t xml:space="preserve">LOC: </t>
    </r>
    <r>
      <rPr>
        <b/>
        <sz val="12"/>
        <color rgb="FF000000"/>
        <rFont val="Myriad Pro"/>
      </rPr>
      <t xml:space="preserve">fedoteme@gmail.com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</si>
</sst>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3">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
      <sz val="12"/>
      <color rgb="FF000000"/>
      <name val="Myriad Pro"/>
    </font>
    <font>
      <b/>
      <sz val="12"/>
      <color rgb="FF000000"/>
      <name val="Myriad Pro"/>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
      <patternFill patternType="solid">
        <fgColor rgb="FFB7DEE8"/>
        <bgColor rgb="FF000000"/>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41">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6" fillId="0" borderId="0" xfId="0" applyFont="1"/>
    <xf numFmtId="3" fontId="56"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4" fillId="9" borderId="0" xfId="0" applyFont="1" applyFill="1" applyAlignment="1" applyProtection="1">
      <alignment horizontal="center" vertical="center"/>
      <protection locked="0"/>
    </xf>
    <xf numFmtId="0" fontId="63" fillId="8" borderId="14" xfId="0" applyFont="1" applyFill="1" applyBorder="1" applyAlignment="1" applyProtection="1">
      <alignment horizontal="center" vertical="center"/>
    </xf>
    <xf numFmtId="0" fontId="66" fillId="8" borderId="14" xfId="0" applyFont="1" applyFill="1" applyBorder="1" applyAlignment="1" applyProtection="1">
      <alignment horizontal="center" vertical="center"/>
    </xf>
    <xf numFmtId="0" fontId="63" fillId="0" borderId="0" xfId="0" applyFont="1" applyAlignment="1" applyProtection="1">
      <alignment horizontal="center" vertical="center"/>
    </xf>
    <xf numFmtId="0" fontId="14" fillId="0" borderId="0" xfId="0" applyFont="1" applyAlignment="1" applyProtection="1">
      <alignment horizontal="center" vertical="center"/>
    </xf>
    <xf numFmtId="0" fontId="67" fillId="8" borderId="14" xfId="0" applyFont="1" applyFill="1" applyBorder="1" applyAlignment="1" applyProtection="1">
      <alignment horizontal="center" vertical="center"/>
    </xf>
    <xf numFmtId="169" fontId="64" fillId="9" borderId="0" xfId="0" applyNumberFormat="1" applyFont="1" applyFill="1" applyAlignment="1" applyProtection="1">
      <alignment horizontal="center" vertical="center"/>
      <protection locked="0"/>
    </xf>
    <xf numFmtId="167" fontId="69" fillId="0" borderId="0" xfId="0" applyNumberFormat="1" applyFont="1" applyFill="1" applyAlignment="1" applyProtection="1">
      <alignment vertical="center"/>
    </xf>
    <xf numFmtId="0" fontId="63" fillId="0" borderId="0" xfId="0" applyFont="1" applyAlignment="1" applyProtection="1">
      <alignment horizontal="center" vertical="center" shrinkToFit="1"/>
    </xf>
    <xf numFmtId="0" fontId="67" fillId="0" borderId="0" xfId="0" applyFont="1" applyAlignment="1" applyProtection="1">
      <alignment horizontal="center" vertical="center"/>
    </xf>
    <xf numFmtId="167" fontId="68" fillId="12" borderId="0" xfId="0" applyNumberFormat="1" applyFont="1" applyFill="1" applyAlignment="1" applyProtection="1">
      <alignment horizontal="center" vertical="center"/>
    </xf>
    <xf numFmtId="4" fontId="69" fillId="11" borderId="0" xfId="0" applyNumberFormat="1" applyFont="1" applyFill="1" applyAlignment="1" applyProtection="1">
      <alignment horizontal="center" vertical="center"/>
    </xf>
    <xf numFmtId="4" fontId="68" fillId="11" borderId="0" xfId="0" applyNumberFormat="1" applyFont="1" applyFill="1" applyAlignment="1" applyProtection="1">
      <alignment horizontal="center" vertical="center"/>
    </xf>
    <xf numFmtId="0" fontId="63" fillId="5" borderId="14" xfId="0" applyFont="1" applyFill="1" applyBorder="1" applyAlignment="1" applyProtection="1">
      <alignment horizontal="center" vertical="center"/>
    </xf>
    <xf numFmtId="0" fontId="66" fillId="5" borderId="14" xfId="0" applyFont="1" applyFill="1" applyBorder="1" applyAlignment="1" applyProtection="1">
      <alignment horizontal="center" vertical="center"/>
    </xf>
    <xf numFmtId="0" fontId="14" fillId="0" borderId="0" xfId="0" applyFont="1" applyAlignment="1" applyProtection="1">
      <alignment vertical="center"/>
    </xf>
    <xf numFmtId="0" fontId="67" fillId="10" borderId="0" xfId="0" applyFont="1" applyFill="1" applyAlignment="1" applyProtection="1">
      <alignment horizontal="center" vertical="center"/>
    </xf>
    <xf numFmtId="0" fontId="65"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69"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1"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3" fillId="12" borderId="0" xfId="0" applyFont="1" applyFill="1" applyAlignment="1" applyProtection="1">
      <alignment horizontal="center" vertical="center"/>
    </xf>
    <xf numFmtId="0" fontId="67" fillId="12" borderId="0" xfId="0" applyFont="1" applyFill="1" applyAlignment="1" applyProtection="1">
      <alignment horizontal="center" vertical="center"/>
    </xf>
    <xf numFmtId="0" fontId="62" fillId="12" borderId="0" xfId="0" applyFont="1" applyFill="1" applyAlignment="1" applyProtection="1">
      <alignment horizontal="center" vertical="center"/>
    </xf>
    <xf numFmtId="0" fontId="63" fillId="0" borderId="14" xfId="0" applyFont="1" applyFill="1" applyBorder="1" applyAlignment="1" applyProtection="1">
      <alignment horizontal="center" vertical="center"/>
    </xf>
    <xf numFmtId="0" fontId="64"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69"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2"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68"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12" borderId="0" xfId="0" applyFont="1" applyFill="1" applyBorder="1" applyAlignment="1" applyProtection="1">
      <alignment horizontal="center" vertical="center"/>
    </xf>
    <xf numFmtId="169" fontId="68" fillId="12" borderId="0" xfId="0" applyNumberFormat="1" applyFont="1" applyFill="1" applyBorder="1" applyAlignment="1" applyProtection="1">
      <alignment horizontal="center" vertical="center"/>
    </xf>
    <xf numFmtId="0" fontId="67" fillId="12" borderId="0" xfId="0" applyFont="1" applyFill="1" applyBorder="1" applyAlignment="1" applyProtection="1">
      <alignment horizontal="center" vertical="center"/>
    </xf>
    <xf numFmtId="169" fontId="58"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0"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68" fillId="0" borderId="0" xfId="0" applyNumberFormat="1" applyFont="1" applyFill="1" applyAlignment="1" applyProtection="1">
      <alignment horizontal="center" vertical="center"/>
    </xf>
    <xf numFmtId="1" fontId="69" fillId="0" borderId="0" xfId="0" applyNumberFormat="1" applyFont="1" applyFill="1" applyAlignment="1" applyProtection="1">
      <alignment vertical="center"/>
    </xf>
    <xf numFmtId="1" fontId="69"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7" fillId="0" borderId="0" xfId="0" applyNumberFormat="1" applyFont="1" applyFill="1" applyAlignment="1" applyProtection="1">
      <alignment horizontal="center" vertical="center"/>
    </xf>
    <xf numFmtId="1" fontId="68" fillId="0" borderId="0" xfId="0" applyNumberFormat="1" applyFont="1" applyFill="1" applyAlignment="1" applyProtection="1">
      <alignment horizontal="center" vertical="center"/>
    </xf>
    <xf numFmtId="0" fontId="67" fillId="10" borderId="0" xfId="0" applyFont="1" applyFill="1" applyAlignment="1" applyProtection="1">
      <alignment vertical="center"/>
    </xf>
    <xf numFmtId="0" fontId="66" fillId="15" borderId="0" xfId="0" applyFont="1" applyFill="1" applyAlignment="1" applyProtection="1">
      <alignment horizontal="center" vertical="center" shrinkToFit="1"/>
    </xf>
    <xf numFmtId="0" fontId="67" fillId="15" borderId="0" xfId="0" applyFont="1" applyFill="1" applyAlignment="1" applyProtection="1">
      <alignment horizontal="center" vertical="center" wrapText="1" shrinkToFit="1"/>
    </xf>
    <xf numFmtId="167" fontId="69" fillId="12" borderId="0" xfId="0" applyNumberFormat="1" applyFont="1" applyFill="1" applyAlignment="1" applyProtection="1">
      <alignment horizontal="center" vertical="center"/>
    </xf>
    <xf numFmtId="169" fontId="70"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0" fillId="0" borderId="0" xfId="0" applyNumberFormat="1" applyFont="1" applyAlignment="1">
      <alignment horizontal="center" vertical="center"/>
    </xf>
    <xf numFmtId="0" fontId="60" fillId="0" borderId="0" xfId="0" applyFont="1"/>
    <xf numFmtId="0" fontId="31" fillId="0" borderId="0" xfId="0" applyFont="1"/>
    <xf numFmtId="0" fontId="59" fillId="0" borderId="1" xfId="0" applyFont="1" applyFill="1" applyBorder="1" applyAlignment="1" applyProtection="1">
      <alignment horizontal="center" vertical="center"/>
      <protection locked="0"/>
    </xf>
    <xf numFmtId="3" fontId="60" fillId="0" borderId="0" xfId="0" applyNumberFormat="1" applyFont="1" applyAlignment="1">
      <alignment horizontal="left"/>
    </xf>
    <xf numFmtId="0" fontId="44" fillId="0" borderId="0" xfId="0" applyFont="1" applyAlignment="1">
      <alignment vertical="center"/>
    </xf>
    <xf numFmtId="3" fontId="60"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7" fillId="0" borderId="0" xfId="0" applyFont="1" applyAlignment="1"/>
    <xf numFmtId="169" fontId="75" fillId="0" borderId="0" xfId="0" applyNumberFormat="1" applyFont="1" applyAlignment="1">
      <alignment vertical="center"/>
    </xf>
    <xf numFmtId="166" fontId="75" fillId="0" borderId="0" xfId="0" applyNumberFormat="1" applyFont="1" applyAlignment="1">
      <alignment horizontal="center"/>
    </xf>
    <xf numFmtId="0" fontId="0" fillId="0" borderId="0" xfId="0"/>
    <xf numFmtId="167"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xf>
    <xf numFmtId="0" fontId="74" fillId="14" borderId="0" xfId="1" applyNumberFormat="1" applyFont="1" applyFill="1" applyAlignment="1" applyProtection="1">
      <alignment horizontal="center" vertical="center"/>
    </xf>
    <xf numFmtId="169" fontId="71" fillId="14" borderId="0" xfId="1" applyNumberFormat="1" applyFont="1" applyFill="1" applyAlignment="1" applyProtection="1">
      <alignment horizontal="center" vertical="center" shrinkToFit="1"/>
    </xf>
    <xf numFmtId="167"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protection locked="0"/>
    </xf>
    <xf numFmtId="4" fontId="64" fillId="14" borderId="0" xfId="0" applyNumberFormat="1" applyFont="1" applyFill="1" applyAlignment="1" applyProtection="1">
      <alignment horizontal="center" vertical="center"/>
    </xf>
    <xf numFmtId="167" fontId="64" fillId="14" borderId="0" xfId="0" applyNumberFormat="1" applyFont="1" applyFill="1" applyAlignment="1" applyProtection="1">
      <alignment horizontal="center" vertical="center"/>
    </xf>
    <xf numFmtId="167" fontId="64" fillId="14" borderId="4" xfId="0" applyNumberFormat="1" applyFont="1" applyFill="1" applyBorder="1" applyAlignment="1" applyProtection="1">
      <alignment horizontal="center" vertical="center"/>
    </xf>
    <xf numFmtId="167" fontId="64" fillId="14" borderId="4" xfId="0" applyNumberFormat="1" applyFont="1" applyFill="1" applyBorder="1" applyAlignment="1" applyProtection="1">
      <alignment horizontal="center" vertical="center"/>
      <protection locked="0"/>
    </xf>
    <xf numFmtId="167" fontId="64" fillId="14" borderId="10" xfId="0" applyNumberFormat="1" applyFont="1" applyFill="1" applyBorder="1" applyAlignment="1" applyProtection="1">
      <alignment horizontal="center" vertical="center"/>
      <protection locked="0"/>
    </xf>
    <xf numFmtId="167" fontId="64" fillId="14" borderId="7" xfId="0" applyNumberFormat="1" applyFont="1" applyFill="1" applyBorder="1" applyAlignment="1" applyProtection="1">
      <alignment horizontal="center" vertical="center"/>
      <protection locked="0"/>
    </xf>
    <xf numFmtId="169"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xf>
    <xf numFmtId="0" fontId="80" fillId="8" borderId="14" xfId="0" applyFont="1" applyFill="1" applyBorder="1" applyAlignment="1" applyProtection="1">
      <alignment horizontal="center" vertical="center"/>
    </xf>
    <xf numFmtId="4" fontId="69" fillId="14" borderId="0" xfId="0" applyNumberFormat="1" applyFont="1" applyFill="1" applyAlignment="1">
      <alignment horizontal="center"/>
    </xf>
    <xf numFmtId="167" fontId="79" fillId="12" borderId="0" xfId="0" applyNumberFormat="1" applyFont="1" applyFill="1" applyAlignment="1" applyProtection="1">
      <alignment vertical="center"/>
    </xf>
    <xf numFmtId="0" fontId="78" fillId="12" borderId="0" xfId="0" applyFont="1" applyFill="1" applyAlignment="1" applyProtection="1">
      <alignment vertical="center"/>
    </xf>
    <xf numFmtId="0" fontId="14" fillId="12" borderId="0" xfId="0" applyFont="1" applyFill="1" applyAlignment="1" applyProtection="1">
      <alignment vertical="center"/>
    </xf>
    <xf numFmtId="0" fontId="65" fillId="12" borderId="0" xfId="0" applyFont="1" applyFill="1" applyAlignment="1" applyProtection="1">
      <alignment vertical="center"/>
    </xf>
    <xf numFmtId="167" fontId="69"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4" fillId="0" borderId="0" xfId="0" applyFont="1" applyBorder="1" applyAlignment="1" applyProtection="1">
      <alignment horizontal="center" vertical="center"/>
    </xf>
    <xf numFmtId="0" fontId="94"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6" fillId="0" borderId="0" xfId="0" applyFont="1" applyFill="1" applyBorder="1" applyAlignment="1" applyProtection="1">
      <alignment horizontal="center" vertical="center"/>
    </xf>
    <xf numFmtId="0" fontId="115" fillId="4" borderId="2" xfId="0" applyFont="1" applyFill="1" applyBorder="1" applyAlignment="1" applyProtection="1">
      <alignment vertical="center"/>
    </xf>
    <xf numFmtId="0" fontId="115" fillId="4" borderId="2" xfId="0" applyFont="1" applyFill="1" applyBorder="1" applyAlignment="1" applyProtection="1">
      <alignment horizontal="left" vertical="center"/>
    </xf>
    <xf numFmtId="0" fontId="115" fillId="4" borderId="2" xfId="0" applyFont="1" applyFill="1" applyBorder="1" applyAlignment="1" applyProtection="1">
      <alignment horizontal="center" vertical="center"/>
    </xf>
    <xf numFmtId="169" fontId="115" fillId="4" borderId="2" xfId="0" applyNumberFormat="1" applyFont="1" applyFill="1" applyBorder="1" applyAlignment="1" applyProtection="1">
      <alignment horizontal="center" vertical="center"/>
    </xf>
    <xf numFmtId="4" fontId="115" fillId="4" borderId="2" xfId="0" applyNumberFormat="1" applyFont="1" applyFill="1" applyBorder="1" applyAlignment="1" applyProtection="1">
      <alignment horizontal="center" vertical="center"/>
    </xf>
    <xf numFmtId="0" fontId="98" fillId="0" borderId="2" xfId="0" applyFont="1" applyBorder="1" applyAlignment="1" applyProtection="1">
      <alignment horizontal="center" vertical="center"/>
    </xf>
    <xf numFmtId="2" fontId="98" fillId="0" borderId="2" xfId="0" applyNumberFormat="1" applyFont="1" applyBorder="1" applyAlignment="1" applyProtection="1">
      <alignment horizontal="center" vertical="center"/>
    </xf>
    <xf numFmtId="0" fontId="98" fillId="0" borderId="2" xfId="0" applyFont="1" applyFill="1" applyBorder="1" applyAlignment="1" applyProtection="1">
      <alignment horizontal="center" vertical="center"/>
    </xf>
    <xf numFmtId="0" fontId="98" fillId="2" borderId="2" xfId="0" applyFont="1" applyFill="1" applyBorder="1" applyAlignment="1" applyProtection="1">
      <alignment horizontal="center" vertical="center"/>
    </xf>
    <xf numFmtId="0" fontId="110" fillId="0" borderId="0" xfId="0" applyFont="1" applyFill="1" applyBorder="1" applyAlignment="1" applyProtection="1">
      <alignment vertical="center"/>
    </xf>
    <xf numFmtId="0" fontId="107" fillId="0" borderId="0" xfId="0" applyFont="1" applyBorder="1" applyAlignment="1" applyProtection="1">
      <alignment horizontal="right" vertical="center"/>
    </xf>
    <xf numFmtId="0" fontId="96" fillId="0" borderId="0" xfId="0" applyFont="1" applyAlignment="1" applyProtection="1">
      <alignment vertical="center"/>
    </xf>
    <xf numFmtId="0" fontId="96" fillId="0" borderId="0" xfId="0" applyFont="1" applyAlignment="1" applyProtection="1">
      <alignment horizontal="center" vertical="center"/>
    </xf>
    <xf numFmtId="0" fontId="115" fillId="4" borderId="2" xfId="0" applyFont="1" applyFill="1" applyBorder="1" applyAlignment="1">
      <alignment horizontal="center" vertical="center"/>
    </xf>
    <xf numFmtId="0" fontId="115" fillId="4" borderId="2" xfId="0" applyFont="1" applyFill="1" applyBorder="1" applyAlignment="1">
      <alignment horizontal="left" vertical="center"/>
    </xf>
    <xf numFmtId="0" fontId="115" fillId="4" borderId="8" xfId="0" applyFont="1" applyFill="1" applyBorder="1" applyAlignment="1">
      <alignment horizontal="center" vertical="center"/>
    </xf>
    <xf numFmtId="169" fontId="115" fillId="4" borderId="8" xfId="0" applyNumberFormat="1" applyFont="1" applyFill="1" applyBorder="1" applyAlignment="1">
      <alignment horizontal="center" vertical="center"/>
    </xf>
    <xf numFmtId="16" fontId="115" fillId="4" borderId="8" xfId="0" applyNumberFormat="1" applyFont="1" applyFill="1" applyBorder="1" applyAlignment="1">
      <alignment horizontal="center" vertical="center"/>
    </xf>
    <xf numFmtId="170" fontId="115" fillId="4" borderId="8" xfId="0" applyNumberFormat="1" applyFont="1" applyFill="1" applyBorder="1" applyAlignment="1">
      <alignment horizontal="center" vertical="center"/>
    </xf>
    <xf numFmtId="169" fontId="115" fillId="4" borderId="2" xfId="0" applyNumberFormat="1" applyFont="1" applyFill="1" applyBorder="1" applyAlignment="1">
      <alignment horizontal="center" vertical="center"/>
    </xf>
    <xf numFmtId="170" fontId="115" fillId="4" borderId="2" xfId="0" applyNumberFormat="1" applyFont="1" applyFill="1" applyBorder="1" applyAlignment="1">
      <alignment horizontal="center" vertical="center"/>
    </xf>
    <xf numFmtId="0" fontId="98" fillId="0" borderId="4" xfId="0" applyFont="1" applyBorder="1" applyAlignment="1">
      <alignment horizontal="center" vertical="center"/>
    </xf>
    <xf numFmtId="0" fontId="98" fillId="0" borderId="5" xfId="0" applyFont="1" applyBorder="1" applyAlignment="1">
      <alignment horizontal="center" vertical="center"/>
    </xf>
    <xf numFmtId="0" fontId="98" fillId="0" borderId="7" xfId="0" applyFont="1" applyBorder="1" applyAlignment="1">
      <alignment horizontal="center" vertical="center"/>
    </xf>
    <xf numFmtId="0" fontId="98" fillId="0" borderId="2" xfId="0" applyFont="1" applyFill="1" applyBorder="1" applyAlignment="1" applyProtection="1">
      <alignment vertical="center" shrinkToFit="1"/>
    </xf>
    <xf numFmtId="169" fontId="98" fillId="0" borderId="2" xfId="0" applyNumberFormat="1" applyFont="1" applyFill="1" applyBorder="1" applyAlignment="1" applyProtection="1">
      <alignment horizontal="center" vertical="center"/>
    </xf>
    <xf numFmtId="0" fontId="96" fillId="0" borderId="0" xfId="0" applyFont="1"/>
    <xf numFmtId="0" fontId="96" fillId="0" borderId="0" xfId="0" applyFont="1" applyAlignment="1">
      <alignment horizontal="center"/>
    </xf>
    <xf numFmtId="0" fontId="98" fillId="0" borderId="2" xfId="0" applyFont="1" applyBorder="1" applyAlignment="1">
      <alignment horizontal="center" vertical="center"/>
    </xf>
    <xf numFmtId="0" fontId="103" fillId="0" borderId="0" xfId="0" applyFont="1"/>
    <xf numFmtId="0" fontId="103" fillId="0" borderId="0" xfId="0" applyFont="1" applyBorder="1"/>
    <xf numFmtId="0" fontId="114" fillId="0" borderId="0" xfId="0" applyFont="1" applyFill="1" applyBorder="1" applyAlignment="1" applyProtection="1">
      <alignment horizontal="center"/>
    </xf>
    <xf numFmtId="0" fontId="103" fillId="0" borderId="0" xfId="0" applyFont="1" applyAlignment="1">
      <alignment horizontal="center"/>
    </xf>
    <xf numFmtId="0" fontId="108" fillId="0" borderId="0" xfId="0" applyFont="1" applyAlignment="1">
      <alignment horizontal="right" shrinkToFit="1"/>
    </xf>
    <xf numFmtId="0" fontId="113" fillId="0" borderId="0" xfId="0" applyFont="1" applyBorder="1" applyAlignment="1"/>
    <xf numFmtId="0" fontId="118" fillId="0" borderId="0" xfId="0" applyFont="1" applyBorder="1" applyAlignment="1"/>
    <xf numFmtId="0" fontId="96" fillId="0" borderId="8" xfId="0" applyFont="1" applyBorder="1" applyAlignment="1">
      <alignment horizontal="center" vertical="center"/>
    </xf>
    <xf numFmtId="0" fontId="96" fillId="0" borderId="2" xfId="0" applyFont="1" applyBorder="1" applyAlignment="1" applyProtection="1">
      <alignment horizontal="center" vertical="center"/>
    </xf>
    <xf numFmtId="0" fontId="96" fillId="0" borderId="2" xfId="0" applyFont="1" applyBorder="1" applyAlignment="1" applyProtection="1">
      <alignment horizontal="center" vertical="center" wrapText="1"/>
    </xf>
    <xf numFmtId="0" fontId="119" fillId="0" borderId="0" xfId="0" applyFont="1" applyAlignment="1">
      <alignment horizontal="center"/>
    </xf>
    <xf numFmtId="167" fontId="67" fillId="0" borderId="0" xfId="0" applyNumberFormat="1" applyFont="1" applyFill="1" applyAlignment="1" applyProtection="1">
      <alignment horizontal="center" vertical="center"/>
    </xf>
    <xf numFmtId="49" fontId="64" fillId="10" borderId="0" xfId="0" applyNumberFormat="1" applyFont="1" applyFill="1" applyAlignment="1" applyProtection="1">
      <alignment horizontal="center" vertical="center"/>
      <protection locked="0"/>
    </xf>
    <xf numFmtId="0" fontId="66" fillId="0" borderId="0" xfId="0" applyFont="1" applyAlignment="1" applyProtection="1">
      <alignment horizontal="center" vertical="center"/>
    </xf>
    <xf numFmtId="0" fontId="0" fillId="0" borderId="0" xfId="0"/>
    <xf numFmtId="0" fontId="96" fillId="0" borderId="14" xfId="1" applyFont="1" applyBorder="1" applyAlignment="1" applyProtection="1">
      <alignment vertical="center"/>
    </xf>
    <xf numFmtId="0" fontId="96" fillId="0" borderId="14" xfId="2" applyFont="1" applyBorder="1" applyAlignment="1" applyProtection="1">
      <alignment vertical="center"/>
    </xf>
    <xf numFmtId="0" fontId="94" fillId="0" borderId="0" xfId="0" applyFont="1" applyBorder="1" applyAlignment="1" applyProtection="1"/>
    <xf numFmtId="0" fontId="94" fillId="0" borderId="0" xfId="0" applyFont="1" applyBorder="1" applyAlignment="1" applyProtection="1">
      <alignment horizontal="center"/>
    </xf>
    <xf numFmtId="0" fontId="120" fillId="0" borderId="11" xfId="0" applyFont="1" applyBorder="1" applyAlignment="1">
      <alignment shrinkToFit="1"/>
    </xf>
    <xf numFmtId="0" fontId="88"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89" fillId="0" borderId="0" xfId="2" applyNumberFormat="1" applyFont="1" applyBorder="1" applyAlignment="1" applyProtection="1">
      <alignment vertical="center"/>
      <protection locked="0"/>
    </xf>
    <xf numFmtId="0" fontId="88"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7" fillId="8" borderId="9" xfId="2" applyFont="1" applyFill="1" applyBorder="1" applyAlignment="1" applyProtection="1">
      <alignment horizontal="center" vertical="center"/>
    </xf>
    <xf numFmtId="0" fontId="86"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6" fillId="14" borderId="9" xfId="2" applyFont="1" applyFill="1" applyBorder="1" applyAlignment="1" applyProtection="1">
      <alignment vertical="center"/>
    </xf>
    <xf numFmtId="0" fontId="88"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6" fillId="14" borderId="0" xfId="2" applyFont="1" applyFill="1" applyBorder="1" applyAlignment="1" applyProtection="1">
      <alignment vertical="center"/>
    </xf>
    <xf numFmtId="0" fontId="96" fillId="14" borderId="0" xfId="2" applyFont="1" applyFill="1" applyBorder="1" applyAlignment="1" applyProtection="1">
      <alignment horizontal="right" vertical="center"/>
    </xf>
    <xf numFmtId="0" fontId="88"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6" fillId="14" borderId="11" xfId="2" applyFont="1" applyFill="1" applyBorder="1" applyAlignment="1" applyProtection="1">
      <alignment horizontal="right" vertical="center"/>
    </xf>
    <xf numFmtId="0" fontId="88" fillId="0" borderId="0" xfId="2" applyFont="1" applyAlignment="1" applyProtection="1">
      <alignment vertical="center"/>
    </xf>
    <xf numFmtId="0" fontId="96" fillId="0" borderId="0" xfId="2" applyFont="1" applyAlignment="1" applyProtection="1">
      <alignment vertical="center"/>
    </xf>
    <xf numFmtId="0" fontId="96" fillId="14" borderId="9" xfId="2" applyFont="1" applyFill="1" applyBorder="1" applyAlignment="1" applyProtection="1">
      <alignment horizontal="right" vertical="center"/>
    </xf>
    <xf numFmtId="0" fontId="96"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98" fillId="12" borderId="9" xfId="2" applyFont="1" applyFill="1" applyBorder="1" applyAlignment="1" applyProtection="1">
      <alignment vertical="center"/>
    </xf>
    <xf numFmtId="0" fontId="105" fillId="12" borderId="9" xfId="2" applyFont="1" applyFill="1" applyBorder="1" applyAlignment="1" applyProtection="1">
      <alignment vertical="center" wrapText="1" shrinkToFit="1"/>
    </xf>
    <xf numFmtId="0" fontId="96" fillId="12" borderId="9" xfId="2" applyFont="1" applyFill="1" applyBorder="1" applyAlignment="1" applyProtection="1">
      <alignment vertical="center"/>
    </xf>
    <xf numFmtId="0" fontId="98" fillId="12" borderId="0" xfId="2" applyFont="1" applyFill="1" applyBorder="1" applyAlignment="1" applyProtection="1">
      <alignment vertical="center"/>
    </xf>
    <xf numFmtId="0" fontId="105" fillId="12" borderId="0" xfId="2" applyFont="1" applyFill="1" applyBorder="1" applyAlignment="1" applyProtection="1">
      <alignment vertical="center" wrapText="1" shrinkToFit="1"/>
    </xf>
    <xf numFmtId="0" fontId="96" fillId="12" borderId="0" xfId="2" applyFont="1" applyFill="1" applyBorder="1" applyAlignment="1" applyProtection="1">
      <alignment vertical="center"/>
    </xf>
    <xf numFmtId="0" fontId="98" fillId="0" borderId="0" xfId="2" applyFont="1" applyFill="1" applyBorder="1" applyAlignment="1" applyProtection="1">
      <alignment vertical="center"/>
    </xf>
    <xf numFmtId="0" fontId="96" fillId="0" borderId="0" xfId="2" applyFont="1" applyBorder="1" applyAlignment="1" applyProtection="1">
      <alignment vertical="center"/>
    </xf>
    <xf numFmtId="0" fontId="105" fillId="20" borderId="0" xfId="0" applyFont="1" applyFill="1" applyAlignment="1">
      <alignment vertical="center" wrapText="1" shrinkToFit="1"/>
    </xf>
    <xf numFmtId="0" fontId="97" fillId="14" borderId="11" xfId="2" applyFont="1" applyFill="1" applyBorder="1" applyAlignment="1" applyProtection="1">
      <alignment vertical="center"/>
    </xf>
    <xf numFmtId="0" fontId="87" fillId="8" borderId="14" xfId="2" applyFont="1" applyFill="1" applyBorder="1" applyAlignment="1" applyProtection="1">
      <alignment horizontal="center" vertical="center"/>
    </xf>
    <xf numFmtId="0" fontId="86"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6" fillId="0" borderId="14" xfId="0" applyFont="1" applyBorder="1" applyAlignment="1">
      <alignment vertical="center"/>
    </xf>
    <xf numFmtId="169" fontId="98"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6" fillId="12" borderId="9" xfId="2" applyFont="1" applyFill="1" applyBorder="1" applyAlignment="1" applyProtection="1">
      <alignment horizontal="left" vertical="center"/>
    </xf>
    <xf numFmtId="173" fontId="105" fillId="13" borderId="9" xfId="2" applyNumberFormat="1" applyFont="1" applyFill="1" applyBorder="1" applyAlignment="1" applyProtection="1">
      <alignment horizontal="center" vertical="center" shrinkToFit="1"/>
      <protection locked="0"/>
    </xf>
    <xf numFmtId="0" fontId="96" fillId="12" borderId="9" xfId="2" applyFont="1" applyFill="1" applyBorder="1" applyAlignment="1" applyProtection="1">
      <alignment horizontal="center" vertical="center"/>
    </xf>
    <xf numFmtId="20" fontId="105" fillId="13" borderId="9" xfId="2" applyNumberFormat="1" applyFont="1" applyFill="1" applyBorder="1" applyAlignment="1" applyProtection="1">
      <alignment horizontal="center" vertical="center"/>
      <protection locked="0"/>
    </xf>
    <xf numFmtId="0" fontId="96" fillId="12" borderId="0" xfId="2" applyFont="1" applyFill="1" applyBorder="1" applyAlignment="1" applyProtection="1">
      <alignment horizontal="right" vertical="center"/>
    </xf>
    <xf numFmtId="0" fontId="98" fillId="13" borderId="12" xfId="0" applyFont="1" applyFill="1" applyBorder="1" applyAlignment="1" applyProtection="1">
      <alignment horizontal="center" vertical="center"/>
      <protection locked="0"/>
    </xf>
    <xf numFmtId="0" fontId="98" fillId="0" borderId="9" xfId="0" applyFont="1" applyFill="1" applyBorder="1" applyAlignment="1" applyProtection="1">
      <alignment horizontal="center" vertical="center"/>
    </xf>
    <xf numFmtId="0" fontId="96" fillId="14" borderId="14" xfId="2" applyFont="1" applyFill="1" applyBorder="1" applyAlignment="1" applyProtection="1">
      <alignment horizontal="center" vertical="center"/>
    </xf>
    <xf numFmtId="0" fontId="98" fillId="13" borderId="14" xfId="0" applyFont="1" applyFill="1" applyBorder="1" applyAlignment="1" applyProtection="1">
      <alignment horizontal="center" vertical="center" shrinkToFit="1"/>
      <protection locked="0"/>
    </xf>
    <xf numFmtId="0" fontId="86"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8" fillId="13" borderId="6" xfId="0" applyFont="1" applyFill="1" applyBorder="1" applyAlignment="1" applyProtection="1">
      <alignment horizontal="center" vertical="center"/>
      <protection locked="0"/>
    </xf>
    <xf numFmtId="0" fontId="98" fillId="0" borderId="0" xfId="0" applyFont="1" applyFill="1" applyBorder="1" applyAlignment="1" applyProtection="1">
      <alignment horizontal="center" vertical="center"/>
    </xf>
    <xf numFmtId="0" fontId="98" fillId="12" borderId="0" xfId="0" applyFont="1" applyFill="1" applyBorder="1" applyAlignment="1" applyProtection="1">
      <alignment horizontal="center" vertical="center"/>
    </xf>
    <xf numFmtId="0" fontId="96" fillId="14" borderId="11" xfId="2" applyFont="1" applyFill="1" applyBorder="1" applyAlignment="1" applyProtection="1">
      <alignment vertical="center"/>
    </xf>
    <xf numFmtId="0" fontId="98" fillId="12" borderId="11" xfId="0" applyFont="1" applyFill="1" applyBorder="1" applyAlignment="1" applyProtection="1">
      <alignment vertical="center"/>
    </xf>
    <xf numFmtId="0" fontId="98" fillId="13" borderId="11" xfId="0" applyFont="1" applyFill="1" applyBorder="1" applyAlignment="1" applyProtection="1">
      <alignment horizontal="center" vertical="center"/>
      <protection locked="0"/>
    </xf>
    <xf numFmtId="0" fontId="98" fillId="0" borderId="11" xfId="0" applyFont="1" applyFill="1" applyBorder="1" applyAlignment="1" applyProtection="1">
      <alignment vertical="center"/>
    </xf>
    <xf numFmtId="0" fontId="96" fillId="0" borderId="9" xfId="2" applyFont="1" applyBorder="1" applyAlignment="1" applyProtection="1">
      <alignment vertical="center"/>
    </xf>
    <xf numFmtId="167" fontId="98" fillId="12" borderId="9" xfId="2" applyNumberFormat="1" applyFont="1" applyFill="1" applyBorder="1" applyAlignment="1" applyProtection="1">
      <alignment horizontal="center" vertical="center"/>
    </xf>
    <xf numFmtId="20" fontId="112" fillId="13" borderId="9" xfId="2" applyNumberFormat="1" applyFont="1" applyFill="1" applyBorder="1" applyAlignment="1" applyProtection="1">
      <alignment horizontal="center" vertical="center"/>
      <protection locked="0"/>
    </xf>
    <xf numFmtId="0" fontId="86"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6" fillId="0" borderId="11" xfId="2" applyFont="1" applyBorder="1" applyAlignment="1" applyProtection="1">
      <alignment vertical="center"/>
    </xf>
    <xf numFmtId="171" fontId="98" fillId="13" borderId="11" xfId="2" applyNumberFormat="1" applyFont="1" applyFill="1" applyBorder="1" applyAlignment="1" applyProtection="1">
      <alignment horizontal="center" vertical="center"/>
      <protection locked="0"/>
    </xf>
    <xf numFmtId="0" fontId="102" fillId="0" borderId="11" xfId="2" applyFont="1" applyBorder="1" applyAlignment="1" applyProtection="1">
      <alignment vertical="center"/>
    </xf>
    <xf numFmtId="0" fontId="98"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0" fillId="14" borderId="0" xfId="2" applyFont="1" applyFill="1" applyBorder="1" applyAlignment="1" applyProtection="1">
      <alignment vertical="center"/>
    </xf>
    <xf numFmtId="4" fontId="105" fillId="12" borderId="0" xfId="2" applyNumberFormat="1" applyFont="1" applyFill="1" applyBorder="1" applyAlignment="1" applyProtection="1">
      <alignment horizontal="center" vertical="center"/>
    </xf>
    <xf numFmtId="0" fontId="91" fillId="14" borderId="0" xfId="2" applyFont="1" applyFill="1" applyBorder="1" applyAlignment="1" applyProtection="1">
      <alignment vertical="center"/>
    </xf>
    <xf numFmtId="0" fontId="88" fillId="14" borderId="9" xfId="2" applyFont="1" applyFill="1" applyBorder="1" applyAlignment="1" applyProtection="1">
      <alignment vertical="center"/>
    </xf>
    <xf numFmtId="4" fontId="98" fillId="13" borderId="0" xfId="2" applyNumberFormat="1" applyFont="1" applyFill="1" applyBorder="1" applyAlignment="1" applyProtection="1">
      <alignment horizontal="center" vertical="center"/>
      <protection locked="0"/>
    </xf>
    <xf numFmtId="49" fontId="98"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5" fillId="0" borderId="0" xfId="2" applyFont="1" applyBorder="1" applyAlignment="1" applyProtection="1">
      <alignment vertical="center"/>
    </xf>
    <xf numFmtId="0" fontId="95" fillId="12" borderId="0" xfId="2" applyFont="1" applyFill="1" applyAlignment="1" applyProtection="1">
      <alignment vertical="center"/>
    </xf>
    <xf numFmtId="0" fontId="88" fillId="14" borderId="0" xfId="2" applyFont="1" applyFill="1" applyBorder="1" applyAlignment="1" applyProtection="1">
      <alignment vertical="center" wrapText="1"/>
    </xf>
    <xf numFmtId="0" fontId="87"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2"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6" fillId="0" borderId="9" xfId="2" applyFont="1" applyBorder="1" applyAlignment="1" applyProtection="1">
      <alignment horizontal="right" vertical="center"/>
    </xf>
    <xf numFmtId="0" fontId="96" fillId="0" borderId="0" xfId="2" applyFont="1" applyFill="1" applyBorder="1" applyAlignment="1" applyProtection="1">
      <alignment horizontal="right" vertical="center"/>
    </xf>
    <xf numFmtId="0" fontId="102" fillId="0" borderId="0" xfId="2" applyFont="1" applyBorder="1" applyAlignment="1" applyProtection="1">
      <alignment horizontal="right" vertical="center"/>
    </xf>
    <xf numFmtId="4" fontId="111" fillId="0" borderId="0" xfId="2" applyNumberFormat="1" applyFont="1" applyFill="1" applyBorder="1" applyAlignment="1" applyProtection="1">
      <alignment horizontal="center" vertical="center"/>
    </xf>
    <xf numFmtId="0" fontId="111" fillId="0" borderId="0" xfId="2" applyFont="1" applyBorder="1" applyAlignment="1" applyProtection="1">
      <alignment vertical="center"/>
    </xf>
    <xf numFmtId="0" fontId="98" fillId="0" borderId="0" xfId="0" applyFont="1" applyFill="1" applyBorder="1" applyAlignment="1" applyProtection="1">
      <alignment horizontal="center" vertical="center" wrapText="1"/>
    </xf>
    <xf numFmtId="0" fontId="96"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6" fillId="0" borderId="11" xfId="2" applyFont="1" applyBorder="1" applyAlignment="1" applyProtection="1">
      <alignment horizontal="right" vertical="center"/>
    </xf>
    <xf numFmtId="0" fontId="96" fillId="0" borderId="11" xfId="2" applyFont="1" applyFill="1" applyBorder="1" applyAlignment="1" applyProtection="1">
      <alignment horizontal="left" vertical="center"/>
    </xf>
    <xf numFmtId="0" fontId="98" fillId="0" borderId="11" xfId="2" applyFont="1" applyFill="1" applyBorder="1" applyAlignment="1" applyProtection="1">
      <alignment horizontal="left" vertical="center"/>
    </xf>
    <xf numFmtId="164" fontId="101" fillId="10" borderId="9" xfId="2" applyNumberFormat="1" applyFont="1" applyFill="1" applyBorder="1" applyAlignment="1" applyProtection="1">
      <alignment horizontal="center" vertical="center" shrinkToFit="1"/>
    </xf>
    <xf numFmtId="9" fontId="98" fillId="0" borderId="0" xfId="2" applyNumberFormat="1" applyFont="1" applyFill="1" applyBorder="1" applyAlignment="1" applyProtection="1">
      <alignment horizontal="center" vertical="center"/>
    </xf>
    <xf numFmtId="0" fontId="102" fillId="0" borderId="0" xfId="2" applyFont="1" applyBorder="1" applyAlignment="1" applyProtection="1">
      <alignment vertical="center"/>
    </xf>
    <xf numFmtId="0" fontId="44" fillId="16" borderId="0" xfId="0" applyFont="1" applyFill="1" applyAlignment="1" applyProtection="1">
      <alignment vertical="center" wrapText="1"/>
    </xf>
    <xf numFmtId="0" fontId="89" fillId="14" borderId="0" xfId="2" applyFont="1" applyFill="1" applyBorder="1" applyAlignment="1" applyProtection="1">
      <alignment vertical="center" wrapText="1"/>
    </xf>
    <xf numFmtId="0" fontId="73"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6" fillId="0" borderId="9" xfId="2" applyNumberFormat="1" applyFont="1" applyFill="1" applyBorder="1" applyAlignment="1" applyProtection="1">
      <alignment horizontal="center" vertical="center"/>
    </xf>
    <xf numFmtId="20" fontId="98" fillId="13" borderId="9" xfId="2" applyNumberFormat="1" applyFont="1" applyFill="1" applyBorder="1" applyAlignment="1" applyProtection="1">
      <alignment horizontal="center" vertical="center"/>
      <protection locked="0"/>
    </xf>
    <xf numFmtId="20" fontId="96" fillId="0" borderId="9" xfId="2" applyNumberFormat="1" applyFont="1" applyFill="1" applyBorder="1" applyAlignment="1" applyProtection="1">
      <alignment horizontal="center" vertical="center"/>
    </xf>
    <xf numFmtId="20" fontId="98" fillId="13" borderId="0" xfId="2" applyNumberFormat="1" applyFont="1" applyFill="1" applyBorder="1" applyAlignment="1" applyProtection="1">
      <alignment horizontal="center" vertical="center"/>
      <protection locked="0"/>
    </xf>
    <xf numFmtId="20" fontId="96" fillId="0" borderId="0" xfId="2" applyNumberFormat="1" applyFont="1" applyFill="1" applyBorder="1" applyAlignment="1" applyProtection="1">
      <alignment horizontal="center" vertical="center"/>
    </xf>
    <xf numFmtId="0" fontId="96" fillId="12" borderId="11" xfId="2" applyFont="1" applyFill="1" applyBorder="1" applyAlignment="1" applyProtection="1">
      <alignment horizontal="right" vertical="center"/>
    </xf>
    <xf numFmtId="164" fontId="105" fillId="12" borderId="0" xfId="2" applyNumberFormat="1" applyFont="1" applyFill="1" applyBorder="1" applyAlignment="1" applyProtection="1">
      <alignment horizontal="center" vertical="center" shrinkToFit="1"/>
    </xf>
    <xf numFmtId="0" fontId="105" fillId="0" borderId="0" xfId="2" applyFont="1" applyBorder="1" applyAlignment="1" applyProtection="1">
      <alignment vertical="center"/>
    </xf>
    <xf numFmtId="164" fontId="105" fillId="13" borderId="0" xfId="2" applyNumberFormat="1" applyFont="1" applyFill="1" applyBorder="1" applyAlignment="1" applyProtection="1">
      <alignment horizontal="center" vertical="center" shrinkToFit="1"/>
      <protection locked="0"/>
    </xf>
    <xf numFmtId="164" fontId="105"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6"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01" fillId="17" borderId="0" xfId="2" applyFont="1" applyFill="1" applyBorder="1" applyAlignment="1" applyProtection="1">
      <alignment vertical="center"/>
    </xf>
    <xf numFmtId="0" fontId="67" fillId="17" borderId="0" xfId="2" applyFont="1" applyFill="1" applyBorder="1" applyAlignment="1" applyProtection="1">
      <alignment vertical="center"/>
    </xf>
    <xf numFmtId="0" fontId="100" fillId="17" borderId="0" xfId="2" applyFont="1" applyFill="1" applyBorder="1" applyAlignment="1" applyProtection="1">
      <alignment vertical="center"/>
    </xf>
    <xf numFmtId="0" fontId="96" fillId="0" borderId="0" xfId="2" applyFont="1" applyFill="1" applyBorder="1" applyAlignment="1" applyProtection="1">
      <alignment vertical="center"/>
    </xf>
    <xf numFmtId="2" fontId="105" fillId="12" borderId="0" xfId="2" applyNumberFormat="1" applyFont="1" applyFill="1" applyBorder="1" applyAlignment="1" applyProtection="1">
      <alignment horizontal="center" vertical="center"/>
    </xf>
    <xf numFmtId="4" fontId="105" fillId="12" borderId="0" xfId="2" applyNumberFormat="1" applyFont="1" applyFill="1" applyBorder="1" applyAlignment="1" applyProtection="1">
      <alignment horizontal="right" vertical="center"/>
    </xf>
    <xf numFmtId="0" fontId="105"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98" fillId="0" borderId="9" xfId="2" applyFont="1" applyBorder="1" applyAlignment="1" applyProtection="1">
      <alignment vertical="center"/>
    </xf>
    <xf numFmtId="0" fontId="98" fillId="0" borderId="9" xfId="2" applyFont="1" applyFill="1" applyBorder="1" applyAlignment="1" applyProtection="1">
      <alignment vertical="center"/>
    </xf>
    <xf numFmtId="0" fontId="87" fillId="14" borderId="0" xfId="2" applyFont="1" applyFill="1" applyBorder="1" applyAlignment="1" applyProtection="1">
      <alignment vertical="center"/>
    </xf>
    <xf numFmtId="0" fontId="115" fillId="0" borderId="0" xfId="2" applyFont="1" applyFill="1" applyBorder="1" applyAlignment="1" applyProtection="1">
      <alignment horizontal="center" vertical="center"/>
    </xf>
    <xf numFmtId="0" fontId="98" fillId="0" borderId="0" xfId="2" applyFont="1" applyBorder="1" applyAlignment="1" applyProtection="1">
      <alignment vertical="center"/>
    </xf>
    <xf numFmtId="0" fontId="19" fillId="14" borderId="0" xfId="2" applyFont="1" applyFill="1" applyBorder="1" applyAlignment="1" applyProtection="1">
      <alignment vertical="center"/>
    </xf>
    <xf numFmtId="3" fontId="105" fillId="0" borderId="0" xfId="2" applyNumberFormat="1" applyFont="1" applyFill="1" applyBorder="1" applyAlignment="1" applyProtection="1">
      <alignment horizontal="center" vertical="center"/>
    </xf>
    <xf numFmtId="0" fontId="98" fillId="0" borderId="0" xfId="2" applyFont="1" applyBorder="1" applyAlignment="1" applyProtection="1">
      <alignment horizontal="left" vertical="center"/>
    </xf>
    <xf numFmtId="0" fontId="89"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98" fillId="0" borderId="11" xfId="2" applyFont="1" applyBorder="1" applyAlignment="1" applyProtection="1">
      <alignment vertical="center"/>
    </xf>
    <xf numFmtId="0" fontId="98"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88"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88" fillId="14" borderId="9" xfId="2" applyFont="1" applyFill="1" applyBorder="1" applyAlignment="1" applyProtection="1">
      <alignment vertical="center" wrapText="1"/>
    </xf>
    <xf numFmtId="0" fontId="101"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6" fillId="0" borderId="0" xfId="2" applyFont="1" applyBorder="1" applyAlignment="1" applyProtection="1">
      <alignment horizontal="left" vertical="center" wrapText="1"/>
    </xf>
    <xf numFmtId="0" fontId="131" fillId="0" borderId="0" xfId="2" applyFont="1" applyFill="1" applyBorder="1" applyAlignment="1" applyProtection="1">
      <alignment horizontal="left" vertical="center" wrapText="1"/>
    </xf>
    <xf numFmtId="0" fontId="88"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98" fillId="21" borderId="2" xfId="0" applyFont="1" applyFill="1" applyBorder="1" applyAlignment="1" applyProtection="1">
      <alignment vertical="center" shrinkToFit="1"/>
      <protection locked="0"/>
    </xf>
    <xf numFmtId="0" fontId="98" fillId="21" borderId="2" xfId="0" applyFont="1" applyFill="1" applyBorder="1" applyAlignment="1" applyProtection="1">
      <alignment horizontal="center" vertical="center"/>
      <protection locked="0"/>
    </xf>
    <xf numFmtId="169" fontId="98" fillId="21" borderId="2" xfId="0" applyNumberFormat="1" applyFont="1" applyFill="1" applyBorder="1" applyAlignment="1" applyProtection="1">
      <alignment horizontal="center" vertical="center"/>
      <protection locked="0"/>
    </xf>
    <xf numFmtId="0" fontId="98" fillId="21" borderId="2" xfId="0" applyFont="1" applyFill="1" applyBorder="1" applyAlignment="1" applyProtection="1">
      <alignment horizontal="center" vertical="center" shrinkToFit="1"/>
      <protection locked="0"/>
    </xf>
    <xf numFmtId="0" fontId="96" fillId="21" borderId="2" xfId="0" applyFont="1" applyFill="1" applyBorder="1" applyAlignment="1" applyProtection="1">
      <alignment horizontal="center" vertical="center"/>
      <protection locked="0"/>
    </xf>
    <xf numFmtId="16" fontId="96" fillId="21" borderId="2" xfId="0" applyNumberFormat="1" applyFont="1" applyFill="1" applyBorder="1" applyAlignment="1" applyProtection="1">
      <alignment horizontal="center" vertical="center"/>
      <protection locked="0"/>
    </xf>
    <xf numFmtId="0" fontId="136" fillId="10" borderId="14" xfId="0" applyFont="1" applyFill="1" applyBorder="1" applyAlignment="1" applyProtection="1">
      <alignment vertical="center"/>
    </xf>
    <xf numFmtId="0" fontId="136" fillId="10" borderId="14" xfId="0" applyFont="1" applyFill="1" applyBorder="1" applyAlignment="1" applyProtection="1">
      <alignment horizontal="center" vertical="center"/>
    </xf>
    <xf numFmtId="0" fontId="136" fillId="10" borderId="6" xfId="0" applyFont="1" applyFill="1" applyBorder="1" applyAlignment="1" applyProtection="1">
      <alignment horizontal="center" vertical="center"/>
    </xf>
    <xf numFmtId="0" fontId="125" fillId="2" borderId="0" xfId="0" applyFont="1" applyFill="1" applyBorder="1" applyAlignment="1" applyProtection="1">
      <alignment horizontal="left" vertical="center"/>
      <protection locked="0"/>
    </xf>
    <xf numFmtId="0" fontId="95" fillId="0" borderId="0" xfId="0" applyFont="1" applyBorder="1" applyAlignment="1" applyProtection="1">
      <alignment vertical="center"/>
    </xf>
    <xf numFmtId="0" fontId="139" fillId="0" borderId="0" xfId="0" applyFont="1" applyBorder="1" applyAlignment="1" applyProtection="1">
      <alignment horizontal="left" vertical="center"/>
    </xf>
    <xf numFmtId="0" fontId="143" fillId="0" borderId="14" xfId="0" applyFont="1" applyBorder="1" applyAlignment="1" applyProtection="1"/>
    <xf numFmtId="169" fontId="143" fillId="0" borderId="14" xfId="0" applyNumberFormat="1" applyFont="1" applyBorder="1" applyAlignment="1" applyProtection="1">
      <alignment horizontal="center"/>
    </xf>
    <xf numFmtId="168" fontId="143" fillId="0" borderId="14" xfId="0" applyNumberFormat="1" applyFont="1" applyBorder="1" applyAlignment="1" applyProtection="1">
      <alignment horizontal="center"/>
    </xf>
    <xf numFmtId="169" fontId="143" fillId="0" borderId="14" xfId="0" applyNumberFormat="1" applyFont="1" applyBorder="1" applyAlignment="1" applyProtection="1">
      <alignment horizontal="center"/>
    </xf>
    <xf numFmtId="169" fontId="138" fillId="0" borderId="14" xfId="0" applyNumberFormat="1" applyFont="1" applyBorder="1" applyAlignment="1" applyProtection="1">
      <alignment horizontal="center"/>
    </xf>
    <xf numFmtId="168" fontId="138" fillId="0" borderId="14" xfId="0" applyNumberFormat="1" applyFont="1" applyBorder="1" applyAlignment="1" applyProtection="1">
      <alignment horizontal="center"/>
    </xf>
    <xf numFmtId="169" fontId="138" fillId="0" borderId="14" xfId="0" applyNumberFormat="1" applyFont="1" applyBorder="1" applyAlignment="1" applyProtection="1">
      <alignment horizontal="center"/>
    </xf>
    <xf numFmtId="168" fontId="138" fillId="0" borderId="14" xfId="0" applyNumberFormat="1" applyFont="1" applyBorder="1" applyAlignment="1" applyProtection="1"/>
    <xf numFmtId="169" fontId="138" fillId="0" borderId="14" xfId="0" applyNumberFormat="1" applyFont="1" applyBorder="1" applyAlignment="1" applyProtection="1"/>
    <xf numFmtId="0" fontId="117" fillId="12" borderId="9" xfId="0" applyFont="1" applyFill="1" applyBorder="1" applyAlignment="1" applyProtection="1">
      <alignment horizontal="center" vertical="center"/>
    </xf>
    <xf numFmtId="2" fontId="117" fillId="0" borderId="5" xfId="0" applyNumberFormat="1" applyFont="1" applyFill="1" applyBorder="1" applyAlignment="1" applyProtection="1">
      <alignment horizontal="center" vertical="center"/>
    </xf>
    <xf numFmtId="174" fontId="117" fillId="12" borderId="5" xfId="0" applyNumberFormat="1" applyFont="1" applyFill="1" applyBorder="1" applyAlignment="1" applyProtection="1">
      <alignment horizontal="center" vertical="center"/>
    </xf>
    <xf numFmtId="4" fontId="117" fillId="0" borderId="5" xfId="0" applyNumberFormat="1" applyFont="1" applyFill="1" applyBorder="1" applyAlignment="1" applyProtection="1">
      <alignment horizontal="center" vertical="center"/>
    </xf>
    <xf numFmtId="2" fontId="117" fillId="0" borderId="5" xfId="0" applyNumberFormat="1" applyFont="1" applyBorder="1" applyAlignment="1" applyProtection="1">
      <alignment horizontal="center" vertical="center"/>
    </xf>
    <xf numFmtId="0" fontId="98" fillId="12" borderId="2" xfId="0" applyFont="1" applyFill="1" applyBorder="1" applyAlignment="1" applyProtection="1">
      <alignment horizontal="center" vertical="center"/>
    </xf>
    <xf numFmtId="0" fontId="145" fillId="21" borderId="0" xfId="0" applyFont="1" applyFill="1"/>
    <xf numFmtId="0" fontId="145" fillId="21" borderId="0" xfId="0" applyFont="1" applyFill="1" applyAlignment="1"/>
    <xf numFmtId="0" fontId="103" fillId="10" borderId="0" xfId="0" applyFont="1" applyFill="1" applyAlignment="1">
      <alignment horizontal="center"/>
    </xf>
    <xf numFmtId="0" fontId="109" fillId="10" borderId="0" xfId="0" applyFont="1" applyFill="1" applyAlignment="1"/>
    <xf numFmtId="0" fontId="0" fillId="10" borderId="0" xfId="0" applyFill="1" applyAlignment="1">
      <alignment horizontal="center"/>
    </xf>
    <xf numFmtId="0" fontId="144" fillId="21" borderId="3" xfId="0" applyFont="1" applyFill="1" applyBorder="1" applyAlignment="1" applyProtection="1">
      <alignment vertical="center"/>
      <protection locked="0"/>
    </xf>
    <xf numFmtId="0" fontId="144" fillId="21" borderId="14" xfId="0" applyFont="1" applyFill="1" applyBorder="1" applyAlignment="1" applyProtection="1">
      <alignment vertical="center"/>
      <protection locked="0"/>
    </xf>
    <xf numFmtId="0" fontId="135" fillId="13" borderId="0" xfId="0" applyFont="1" applyFill="1" applyBorder="1" applyAlignment="1" applyProtection="1">
      <alignment vertical="center"/>
    </xf>
    <xf numFmtId="0" fontId="120" fillId="0" borderId="0" xfId="0" applyFont="1" applyBorder="1" applyAlignment="1">
      <alignment shrinkToFit="1"/>
    </xf>
    <xf numFmtId="0" fontId="149" fillId="0" borderId="0" xfId="0" applyFont="1" applyAlignment="1" applyProtection="1">
      <alignment vertical="center"/>
    </xf>
    <xf numFmtId="0" fontId="117" fillId="21" borderId="5" xfId="0" applyNumberFormat="1" applyFont="1" applyFill="1" applyBorder="1" applyAlignment="1" applyProtection="1">
      <alignment horizontal="center" vertical="center"/>
      <protection locked="0"/>
    </xf>
    <xf numFmtId="168" fontId="138" fillId="0" borderId="6" xfId="0" applyNumberFormat="1" applyFont="1" applyBorder="1" applyAlignment="1" applyProtection="1"/>
    <xf numFmtId="169" fontId="138" fillId="0" borderId="6" xfId="0" applyNumberFormat="1" applyFont="1" applyBorder="1" applyAlignment="1" applyProtection="1"/>
    <xf numFmtId="0" fontId="144" fillId="21" borderId="6" xfId="0" applyFont="1" applyFill="1" applyBorder="1" applyAlignment="1" applyProtection="1">
      <alignment vertical="center"/>
      <protection locked="0"/>
    </xf>
    <xf numFmtId="0" fontId="145" fillId="21" borderId="0" xfId="0" applyFont="1" applyFill="1" applyAlignment="1" applyProtection="1">
      <protection locked="0"/>
    </xf>
    <xf numFmtId="0" fontId="151" fillId="22" borderId="0" xfId="0" applyFont="1" applyFill="1"/>
    <xf numFmtId="0" fontId="67" fillId="10" borderId="0" xfId="0" applyFont="1" applyFill="1" applyAlignment="1" applyProtection="1">
      <alignment horizontal="center" vertical="center"/>
    </xf>
    <xf numFmtId="0" fontId="81"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1" fillId="17" borderId="0" xfId="2" applyFont="1" applyFill="1" applyBorder="1" applyAlignment="1" applyProtection="1">
      <alignment horizontal="left" vertical="center"/>
    </xf>
    <xf numFmtId="164" fontId="105" fillId="13" borderId="9" xfId="2" applyNumberFormat="1" applyFont="1" applyFill="1" applyBorder="1" applyAlignment="1" applyProtection="1">
      <alignment horizontal="center" vertical="center"/>
      <protection locked="0"/>
    </xf>
    <xf numFmtId="0" fontId="96" fillId="0" borderId="0" xfId="2" applyFont="1" applyFill="1" applyBorder="1" applyAlignment="1" applyProtection="1">
      <alignment horizontal="center" vertical="center" shrinkToFit="1"/>
    </xf>
    <xf numFmtId="0" fontId="98" fillId="0" borderId="9" xfId="2" applyNumberFormat="1" applyFont="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49" fontId="98"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98" fillId="0" borderId="0" xfId="2" applyFont="1" applyFill="1" applyBorder="1" applyAlignment="1" applyProtection="1">
      <alignment horizontal="left" vertical="center"/>
    </xf>
    <xf numFmtId="0" fontId="96" fillId="0" borderId="0" xfId="2" applyFont="1" applyFill="1" applyBorder="1" applyAlignment="1" applyProtection="1">
      <alignment horizontal="left" vertical="center"/>
    </xf>
    <xf numFmtId="0" fontId="96" fillId="0" borderId="9" xfId="2" applyFont="1" applyBorder="1" applyAlignment="1" applyProtection="1">
      <alignment horizontal="left" vertical="center" wrapText="1"/>
    </xf>
    <xf numFmtId="0" fontId="96" fillId="0" borderId="0" xfId="2" applyFont="1" applyBorder="1" applyAlignment="1" applyProtection="1">
      <alignment horizontal="left" vertical="center" wrapText="1"/>
    </xf>
    <xf numFmtId="0" fontId="96" fillId="0" borderId="11" xfId="2" applyFont="1" applyBorder="1" applyAlignment="1" applyProtection="1">
      <alignment horizontal="left" vertical="center" wrapText="1"/>
    </xf>
    <xf numFmtId="0" fontId="96" fillId="14" borderId="0" xfId="2" applyFont="1" applyFill="1" applyBorder="1" applyAlignment="1" applyProtection="1">
      <alignment horizontal="left" vertical="center"/>
    </xf>
    <xf numFmtId="0" fontId="96" fillId="0" borderId="9" xfId="2" applyNumberFormat="1" applyFont="1" applyBorder="1" applyAlignment="1" applyProtection="1">
      <alignment horizontal="left" vertical="center" wrapText="1"/>
    </xf>
    <xf numFmtId="0" fontId="96" fillId="0" borderId="0" xfId="2" applyNumberFormat="1" applyFont="1" applyBorder="1" applyAlignment="1" applyProtection="1">
      <alignment horizontal="left" vertical="center" wrapText="1"/>
    </xf>
    <xf numFmtId="0" fontId="85" fillId="0" borderId="0" xfId="2" applyFont="1" applyBorder="1" applyAlignment="1" applyProtection="1">
      <alignment horizontal="center" vertical="center"/>
      <protection locked="0"/>
    </xf>
    <xf numFmtId="0" fontId="84" fillId="15" borderId="0" xfId="2" applyFont="1" applyFill="1" applyBorder="1" applyAlignment="1" applyProtection="1">
      <alignment horizontal="center" vertical="center"/>
    </xf>
    <xf numFmtId="49" fontId="98" fillId="13" borderId="0" xfId="0" applyNumberFormat="1" applyFont="1" applyFill="1" applyBorder="1" applyAlignment="1" applyProtection="1">
      <alignment horizontal="center" vertical="center"/>
      <protection locked="0"/>
    </xf>
    <xf numFmtId="0" fontId="98" fillId="13" borderId="9" xfId="0" applyFont="1" applyFill="1" applyBorder="1" applyAlignment="1" applyProtection="1">
      <alignment horizontal="center" vertical="center"/>
      <protection locked="0"/>
    </xf>
    <xf numFmtId="164" fontId="83" fillId="0" borderId="0" xfId="2" applyNumberFormat="1" applyFont="1" applyBorder="1" applyAlignment="1" applyProtection="1">
      <alignment horizontal="center" vertical="center"/>
      <protection locked="0"/>
    </xf>
    <xf numFmtId="0" fontId="96" fillId="14" borderId="0" xfId="2" applyFont="1" applyFill="1" applyBorder="1" applyAlignment="1" applyProtection="1">
      <alignment horizontal="right" vertical="center" wrapText="1"/>
    </xf>
    <xf numFmtId="0" fontId="103" fillId="14" borderId="0" xfId="2" applyFont="1" applyFill="1" applyBorder="1" applyAlignment="1" applyProtection="1">
      <alignment horizontal="left" vertical="center" wrapText="1" shrinkToFit="1"/>
    </xf>
    <xf numFmtId="0" fontId="60" fillId="14" borderId="0" xfId="2" applyFont="1" applyFill="1" applyBorder="1" applyAlignment="1" applyProtection="1">
      <alignment horizontal="center" vertical="center" shrinkToFit="1"/>
    </xf>
    <xf numFmtId="164" fontId="112" fillId="12" borderId="0" xfId="2" applyNumberFormat="1" applyFont="1" applyFill="1" applyBorder="1" applyAlignment="1" applyProtection="1">
      <alignment horizontal="center" vertical="center" shrinkToFit="1"/>
    </xf>
    <xf numFmtId="0" fontId="57" fillId="14" borderId="0" xfId="2" applyFont="1" applyFill="1" applyBorder="1" applyAlignment="1" applyProtection="1">
      <alignment horizontal="center" vertical="center" wrapText="1"/>
    </xf>
    <xf numFmtId="0" fontId="98" fillId="13" borderId="0" xfId="0" applyFont="1" applyFill="1" applyBorder="1" applyAlignment="1" applyProtection="1">
      <alignment horizontal="center" vertical="center"/>
      <protection locked="0"/>
    </xf>
    <xf numFmtId="0" fontId="98" fillId="13" borderId="9" xfId="2" applyFont="1" applyFill="1" applyBorder="1" applyAlignment="1" applyProtection="1">
      <alignment horizontal="center" vertical="center"/>
      <protection locked="0"/>
    </xf>
    <xf numFmtId="0" fontId="98" fillId="13" borderId="0" xfId="0" applyFont="1" applyFill="1" applyBorder="1" applyAlignment="1" applyProtection="1">
      <alignment horizontal="center" vertical="center" wrapText="1"/>
      <protection locked="0"/>
    </xf>
    <xf numFmtId="0" fontId="124" fillId="17" borderId="9" xfId="1" applyFont="1" applyFill="1" applyBorder="1" applyAlignment="1" applyProtection="1">
      <alignment horizontal="center" vertical="center"/>
    </xf>
    <xf numFmtId="0" fontId="98" fillId="0" borderId="9" xfId="2" applyFont="1" applyBorder="1" applyAlignment="1" applyProtection="1">
      <alignment horizontal="left" vertical="center"/>
    </xf>
    <xf numFmtId="0" fontId="115" fillId="0" borderId="11" xfId="2" applyFont="1" applyFill="1" applyBorder="1" applyAlignment="1" applyProtection="1">
      <alignment horizontal="center" vertical="center"/>
    </xf>
    <xf numFmtId="49" fontId="104" fillId="13" borderId="11" xfId="1" applyNumberFormat="1" applyFont="1" applyFill="1" applyBorder="1" applyAlignment="1" applyProtection="1">
      <alignment horizontal="center" vertical="center"/>
      <protection locked="0"/>
    </xf>
    <xf numFmtId="49" fontId="104" fillId="13" borderId="11" xfId="0" applyNumberFormat="1" applyFont="1" applyFill="1" applyBorder="1" applyAlignment="1" applyProtection="1">
      <alignment horizontal="center" vertical="center"/>
      <protection locked="0"/>
    </xf>
    <xf numFmtId="49" fontId="104" fillId="13" borderId="0" xfId="1" applyNumberFormat="1" applyFont="1" applyFill="1" applyBorder="1" applyAlignment="1" applyProtection="1">
      <alignment horizontal="center" vertical="center"/>
      <protection locked="0"/>
    </xf>
    <xf numFmtId="0" fontId="96" fillId="0" borderId="11" xfId="2" applyFont="1" applyBorder="1" applyAlignment="1" applyProtection="1">
      <alignment vertical="center" wrapText="1"/>
    </xf>
    <xf numFmtId="0" fontId="131" fillId="0" borderId="0" xfId="2" applyFont="1" applyFill="1" applyBorder="1" applyAlignment="1" applyProtection="1">
      <alignment horizontal="left" vertical="center" wrapText="1"/>
    </xf>
    <xf numFmtId="0" fontId="96" fillId="0" borderId="11" xfId="2" applyNumberFormat="1" applyFont="1" applyBorder="1" applyAlignment="1" applyProtection="1">
      <alignment horizontal="left" vertical="center" wrapText="1"/>
    </xf>
    <xf numFmtId="0" fontId="96" fillId="0" borderId="0" xfId="0" applyFont="1" applyAlignment="1">
      <alignment horizontal="left" vertical="center" wrapText="1"/>
    </xf>
    <xf numFmtId="0" fontId="126" fillId="0" borderId="0" xfId="1" applyNumberFormat="1" applyFont="1" applyBorder="1" applyAlignment="1" applyProtection="1">
      <alignment horizontal="left" vertical="center" wrapText="1"/>
    </xf>
    <xf numFmtId="0" fontId="96" fillId="0" borderId="28" xfId="2" applyNumberFormat="1" applyFont="1" applyBorder="1" applyAlignment="1" applyProtection="1">
      <alignment horizontal="left" vertical="center" wrapText="1"/>
    </xf>
    <xf numFmtId="49" fontId="96" fillId="12" borderId="9" xfId="0" applyNumberFormat="1" applyFont="1" applyFill="1" applyBorder="1" applyAlignment="1" applyProtection="1">
      <alignment horizontal="left" vertical="center" wrapText="1"/>
    </xf>
    <xf numFmtId="49" fontId="96" fillId="12" borderId="11" xfId="0" applyNumberFormat="1" applyFont="1" applyFill="1" applyBorder="1" applyAlignment="1" applyProtection="1">
      <alignment horizontal="left" vertical="center" wrapText="1"/>
    </xf>
    <xf numFmtId="0" fontId="82" fillId="14" borderId="0" xfId="2" applyFont="1" applyFill="1" applyBorder="1" applyAlignment="1" applyProtection="1">
      <alignment horizontal="center" vertical="center" wrapText="1"/>
    </xf>
    <xf numFmtId="0" fontId="82" fillId="14" borderId="11" xfId="2" applyFont="1" applyFill="1" applyBorder="1" applyAlignment="1" applyProtection="1">
      <alignment horizontal="center" vertical="center" wrapText="1"/>
    </xf>
    <xf numFmtId="0" fontId="96" fillId="12" borderId="0" xfId="2" applyFont="1" applyFill="1" applyBorder="1" applyAlignment="1" applyProtection="1">
      <alignment horizontal="left" vertical="center" wrapText="1"/>
    </xf>
    <xf numFmtId="0" fontId="121"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98" fillId="12" borderId="9" xfId="2" applyFont="1" applyFill="1" applyBorder="1" applyAlignment="1" applyProtection="1">
      <alignment horizontal="center" vertical="center"/>
    </xf>
    <xf numFmtId="0" fontId="95" fillId="0" borderId="0" xfId="2" applyFont="1" applyBorder="1" applyAlignment="1" applyProtection="1">
      <alignment horizontal="left" vertical="center"/>
    </xf>
    <xf numFmtId="0" fontId="104" fillId="13" borderId="0" xfId="0" applyFont="1" applyFill="1" applyBorder="1" applyAlignment="1" applyProtection="1">
      <alignment horizontal="center" vertical="center"/>
      <protection locked="0"/>
    </xf>
    <xf numFmtId="0" fontId="98" fillId="12" borderId="0" xfId="0" applyFont="1" applyFill="1" applyBorder="1" applyAlignment="1" applyProtection="1">
      <alignment horizontal="center" vertical="center"/>
    </xf>
    <xf numFmtId="0" fontId="96" fillId="12" borderId="0" xfId="0" applyFont="1" applyFill="1" applyBorder="1" applyAlignment="1" applyProtection="1">
      <alignment horizontal="center" vertical="center"/>
    </xf>
    <xf numFmtId="0" fontId="96" fillId="12" borderId="11" xfId="2" applyFont="1" applyFill="1" applyBorder="1" applyAlignment="1" applyProtection="1">
      <alignment horizontal="left" vertical="center" shrinkToFit="1"/>
    </xf>
    <xf numFmtId="0" fontId="107" fillId="13" borderId="9" xfId="2" applyFont="1" applyFill="1" applyBorder="1" applyAlignment="1" applyProtection="1">
      <alignment horizontal="center" vertical="center" wrapText="1" shrinkToFit="1"/>
      <protection locked="0"/>
    </xf>
    <xf numFmtId="0" fontId="107" fillId="13" borderId="0" xfId="2" applyFont="1" applyFill="1" applyBorder="1" applyAlignment="1" applyProtection="1">
      <alignment horizontal="center" vertical="center" wrapText="1" shrinkToFit="1"/>
      <protection locked="0"/>
    </xf>
    <xf numFmtId="0" fontId="107" fillId="13" borderId="11" xfId="2" applyFont="1" applyFill="1" applyBorder="1" applyAlignment="1" applyProtection="1">
      <alignment horizontal="center" vertical="center" wrapText="1" shrinkToFit="1"/>
      <protection locked="0"/>
    </xf>
    <xf numFmtId="0" fontId="98" fillId="0" borderId="0" xfId="2" applyFont="1" applyBorder="1" applyAlignment="1" applyProtection="1">
      <alignment horizontal="right" vertical="center"/>
    </xf>
    <xf numFmtId="0" fontId="99" fillId="17" borderId="11" xfId="2" applyFont="1" applyFill="1" applyBorder="1" applyAlignment="1" applyProtection="1">
      <alignment horizontal="left" vertical="center" shrinkToFit="1"/>
    </xf>
    <xf numFmtId="0" fontId="98" fillId="13" borderId="3" xfId="0" applyFont="1" applyFill="1" applyBorder="1" applyAlignment="1" applyProtection="1">
      <alignment horizontal="center" vertical="center" shrinkToFit="1"/>
      <protection locked="0"/>
    </xf>
    <xf numFmtId="0" fontId="98" fillId="13" borderId="14" xfId="0" applyFont="1" applyFill="1" applyBorder="1" applyAlignment="1" applyProtection="1">
      <alignment horizontal="center" vertical="center" shrinkToFit="1"/>
      <protection locked="0"/>
    </xf>
    <xf numFmtId="0" fontId="98" fillId="12" borderId="0" xfId="2" applyFont="1" applyFill="1" applyBorder="1" applyAlignment="1" applyProtection="1">
      <alignment horizontal="center" vertical="center"/>
    </xf>
    <xf numFmtId="0" fontId="96" fillId="0" borderId="0" xfId="2" applyFont="1" applyFill="1" applyBorder="1" applyAlignment="1" applyProtection="1">
      <alignment horizontal="center" vertical="center"/>
    </xf>
    <xf numFmtId="0" fontId="105" fillId="20" borderId="0" xfId="0" applyFont="1" applyFill="1" applyAlignment="1">
      <alignment horizontal="left" vertical="center" wrapText="1" shrinkToFit="1"/>
    </xf>
    <xf numFmtId="0" fontId="98" fillId="13" borderId="9" xfId="0" applyFont="1" applyFill="1" applyBorder="1" applyAlignment="1" applyProtection="1">
      <alignment horizontal="center" vertical="center" shrinkToFit="1"/>
      <protection locked="0"/>
    </xf>
    <xf numFmtId="0" fontId="98" fillId="13" borderId="11" xfId="0" applyFont="1" applyFill="1" applyBorder="1" applyAlignment="1" applyProtection="1">
      <alignment horizontal="center" vertical="center" shrinkToFit="1"/>
      <protection locked="0"/>
    </xf>
    <xf numFmtId="0" fontId="101" fillId="17" borderId="11" xfId="2" applyFont="1" applyFill="1" applyBorder="1" applyAlignment="1" applyProtection="1">
      <alignment horizontal="left" vertical="center"/>
    </xf>
    <xf numFmtId="0" fontId="96" fillId="14" borderId="9" xfId="2" applyFont="1" applyFill="1" applyBorder="1" applyAlignment="1" applyProtection="1">
      <alignment horizontal="right" vertical="center"/>
    </xf>
    <xf numFmtId="0" fontId="98" fillId="0" borderId="0" xfId="2" applyFont="1" applyFill="1" applyBorder="1" applyAlignment="1" applyProtection="1">
      <alignment horizontal="center" vertical="center"/>
    </xf>
    <xf numFmtId="49" fontId="98" fillId="0" borderId="0" xfId="0" applyNumberFormat="1" applyFont="1" applyFill="1" applyBorder="1" applyAlignment="1" applyProtection="1">
      <alignment horizontal="center" vertical="center"/>
      <protection locked="0"/>
    </xf>
    <xf numFmtId="0" fontId="95" fillId="0" borderId="14" xfId="2" applyFont="1" applyBorder="1" applyAlignment="1" applyProtection="1">
      <alignment horizontal="left" vertical="center"/>
    </xf>
    <xf numFmtId="0" fontId="98" fillId="12" borderId="9" xfId="0" applyFont="1" applyFill="1" applyBorder="1" applyAlignment="1" applyProtection="1">
      <alignment horizontal="center" vertical="center"/>
    </xf>
    <xf numFmtId="0" fontId="93" fillId="0" borderId="11" xfId="2" applyFont="1" applyBorder="1" applyAlignment="1" applyProtection="1">
      <alignment horizontal="right" vertical="center"/>
    </xf>
    <xf numFmtId="0" fontId="96" fillId="0" borderId="0" xfId="2" applyFont="1" applyBorder="1" applyAlignment="1" applyProtection="1">
      <alignment horizontal="left" vertical="center"/>
    </xf>
    <xf numFmtId="0" fontId="95" fillId="0" borderId="0" xfId="0" applyFont="1" applyAlignment="1">
      <alignment horizontal="left" vertical="center"/>
    </xf>
    <xf numFmtId="0" fontId="96" fillId="0" borderId="0" xfId="2" applyFont="1" applyBorder="1" applyAlignment="1" applyProtection="1">
      <alignment horizontal="right" vertical="center" wrapText="1"/>
    </xf>
    <xf numFmtId="0" fontId="107" fillId="19" borderId="9" xfId="0" applyFont="1" applyFill="1" applyBorder="1" applyAlignment="1" applyProtection="1">
      <alignment horizontal="center" vertical="center" wrapText="1" shrinkToFit="1"/>
      <protection locked="0"/>
    </xf>
    <xf numFmtId="0" fontId="107" fillId="19" borderId="0" xfId="0" applyFont="1" applyFill="1" applyBorder="1" applyAlignment="1" applyProtection="1">
      <alignment horizontal="center" vertical="center" wrapText="1" shrinkToFit="1"/>
      <protection locked="0"/>
    </xf>
    <xf numFmtId="0" fontId="107" fillId="19" borderId="11" xfId="0" applyFont="1" applyFill="1" applyBorder="1" applyAlignment="1" applyProtection="1">
      <alignment horizontal="center" vertical="center" wrapText="1" shrinkToFit="1"/>
      <protection locked="0"/>
    </xf>
    <xf numFmtId="0" fontId="96" fillId="18" borderId="0" xfId="0" applyFont="1" applyFill="1" applyBorder="1" applyAlignment="1" applyProtection="1">
      <alignment horizontal="right" vertical="center" wrapText="1" shrinkToFit="1"/>
    </xf>
    <xf numFmtId="0" fontId="96" fillId="18" borderId="11" xfId="0" applyFont="1" applyFill="1" applyBorder="1" applyAlignment="1" applyProtection="1">
      <alignment horizontal="right" vertical="center" wrapText="1" shrinkToFit="1"/>
    </xf>
    <xf numFmtId="2" fontId="98" fillId="12" borderId="0" xfId="2" applyNumberFormat="1" applyFont="1" applyFill="1" applyBorder="1" applyAlignment="1" applyProtection="1">
      <alignment horizontal="center" vertical="center"/>
    </xf>
    <xf numFmtId="0" fontId="98" fillId="12" borderId="11" xfId="1" quotePrefix="1" applyNumberFormat="1" applyFont="1" applyFill="1" applyBorder="1" applyAlignment="1" applyProtection="1">
      <alignment horizontal="center" vertical="center"/>
    </xf>
    <xf numFmtId="0" fontId="98" fillId="12" borderId="11" xfId="1" applyNumberFormat="1" applyFont="1" applyFill="1" applyBorder="1" applyAlignment="1" applyProtection="1">
      <alignment horizontal="center" vertical="center"/>
    </xf>
    <xf numFmtId="0" fontId="96" fillId="14" borderId="0" xfId="2" applyFont="1" applyFill="1" applyBorder="1" applyAlignment="1" applyProtection="1">
      <alignment horizontal="right" vertical="center" wrapText="1" shrinkToFit="1"/>
    </xf>
    <xf numFmtId="0" fontId="96" fillId="14" borderId="11" xfId="2" applyFont="1" applyFill="1" applyBorder="1" applyAlignment="1" applyProtection="1">
      <alignment horizontal="right" vertical="center" wrapText="1"/>
    </xf>
    <xf numFmtId="164" fontId="105" fillId="12" borderId="9" xfId="2" applyNumberFormat="1" applyFont="1" applyFill="1" applyBorder="1" applyAlignment="1" applyProtection="1">
      <alignment horizontal="center" vertical="center" shrinkToFit="1"/>
    </xf>
    <xf numFmtId="0" fontId="98" fillId="16" borderId="0" xfId="0" applyFont="1" applyFill="1" applyAlignment="1">
      <alignment horizontal="left" vertical="center" wrapText="1"/>
    </xf>
    <xf numFmtId="164" fontId="105" fillId="13" borderId="0" xfId="2" applyNumberFormat="1" applyFont="1" applyFill="1" applyBorder="1" applyAlignment="1" applyProtection="1">
      <alignment horizontal="center" vertical="center"/>
      <protection locked="0"/>
    </xf>
    <xf numFmtId="0" fontId="98" fillId="13" borderId="11" xfId="0" applyFont="1" applyFill="1" applyBorder="1" applyAlignment="1" applyProtection="1">
      <alignment horizontal="left" vertical="center"/>
      <protection locked="0"/>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5"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7" fillId="0" borderId="0" xfId="0" applyFont="1" applyAlignment="1">
      <alignment horizontal="center" vertical="center"/>
    </xf>
    <xf numFmtId="0" fontId="77" fillId="0" borderId="0" xfId="0" applyFont="1" applyAlignment="1">
      <alignment horizontal="center"/>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59" fillId="0" borderId="3" xfId="0" applyFont="1" applyFill="1" applyBorder="1" applyAlignment="1" applyProtection="1">
      <alignment horizontal="center" vertical="center"/>
      <protection locked="0"/>
    </xf>
    <xf numFmtId="0" fontId="59" fillId="0" borderId="14" xfId="0" applyFont="1" applyFill="1" applyBorder="1" applyAlignment="1" applyProtection="1">
      <alignment horizontal="center" vertical="center"/>
      <protection locked="0"/>
    </xf>
    <xf numFmtId="0" fontId="59"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6" fillId="3" borderId="10" xfId="0" quotePrefix="1" applyNumberFormat="1" applyFont="1" applyFill="1" applyBorder="1" applyAlignment="1">
      <alignment horizontal="center"/>
    </xf>
    <xf numFmtId="164" fontId="76" fillId="3" borderId="0" xfId="0" quotePrefix="1" applyNumberFormat="1" applyFont="1" applyFill="1" applyBorder="1" applyAlignment="1">
      <alignment horizontal="center"/>
    </xf>
    <xf numFmtId="0" fontId="101" fillId="17" borderId="0" xfId="0" applyFont="1" applyFill="1" applyBorder="1" applyAlignment="1" applyProtection="1">
      <alignment horizontal="left" vertical="center"/>
    </xf>
    <xf numFmtId="0" fontId="145" fillId="12" borderId="0" xfId="0" applyFont="1" applyFill="1" applyAlignment="1">
      <alignment horizontal="right" vertical="center"/>
    </xf>
    <xf numFmtId="164" fontId="146" fillId="10" borderId="0" xfId="0" applyNumberFormat="1" applyFont="1" applyFill="1" applyBorder="1" applyAlignment="1">
      <alignment horizontal="center" vertical="center" shrinkToFit="1"/>
    </xf>
    <xf numFmtId="0" fontId="140" fillId="0" borderId="3" xfId="0" applyFont="1" applyBorder="1" applyAlignment="1" applyProtection="1">
      <alignment horizontal="left" vertical="center"/>
    </xf>
    <xf numFmtId="0" fontId="140" fillId="0" borderId="6" xfId="0" applyFont="1" applyBorder="1" applyAlignment="1" applyProtection="1">
      <alignment horizontal="left" vertical="center"/>
    </xf>
    <xf numFmtId="0" fontId="144" fillId="21" borderId="3" xfId="0" applyFont="1" applyFill="1" applyBorder="1" applyAlignment="1" applyProtection="1">
      <alignment horizontal="left" vertical="center"/>
      <protection locked="0"/>
    </xf>
    <xf numFmtId="0" fontId="144" fillId="21" borderId="14" xfId="0" applyFont="1" applyFill="1" applyBorder="1" applyAlignment="1" applyProtection="1">
      <alignment horizontal="left" vertical="center"/>
      <protection locked="0"/>
    </xf>
    <xf numFmtId="0" fontId="144" fillId="21" borderId="6" xfId="0" applyFont="1" applyFill="1" applyBorder="1" applyAlignment="1" applyProtection="1">
      <alignment horizontal="left" vertical="center"/>
      <protection locked="0"/>
    </xf>
    <xf numFmtId="0" fontId="117" fillId="0" borderId="9" xfId="0" applyFont="1" applyBorder="1" applyAlignment="1" applyProtection="1">
      <alignment horizontal="right" vertical="center"/>
    </xf>
    <xf numFmtId="0" fontId="135" fillId="0" borderId="9" xfId="0" applyFont="1" applyBorder="1" applyAlignment="1" applyProtection="1">
      <alignment horizontal="right" vertical="center"/>
    </xf>
    <xf numFmtId="0" fontId="98" fillId="0" borderId="5" xfId="0" applyFont="1" applyBorder="1" applyAlignment="1" applyProtection="1">
      <alignment horizontal="center" vertical="center"/>
    </xf>
    <xf numFmtId="0" fontId="98" fillId="0" borderId="8" xfId="0" applyFont="1" applyBorder="1" applyAlignment="1" applyProtection="1">
      <alignment horizontal="center" vertical="center"/>
    </xf>
    <xf numFmtId="0" fontId="117" fillId="12" borderId="14" xfId="0" applyFont="1" applyFill="1" applyBorder="1" applyAlignment="1" applyProtection="1">
      <alignment horizontal="left" vertical="center" shrinkToFit="1"/>
      <protection locked="0"/>
    </xf>
    <xf numFmtId="0" fontId="135" fillId="13" borderId="0" xfId="0" applyFont="1" applyFill="1" applyBorder="1" applyAlignment="1" applyProtection="1">
      <alignment horizontal="left" vertical="center"/>
    </xf>
    <xf numFmtId="4" fontId="125" fillId="14" borderId="26" xfId="0" applyNumberFormat="1" applyFont="1" applyFill="1" applyBorder="1" applyAlignment="1" applyProtection="1">
      <alignment horizontal="center" vertical="center"/>
    </xf>
    <xf numFmtId="4" fontId="125" fillId="14" borderId="16" xfId="0" applyNumberFormat="1" applyFont="1" applyFill="1" applyBorder="1" applyAlignment="1" applyProtection="1">
      <alignment horizontal="center" vertical="center"/>
    </xf>
    <xf numFmtId="0" fontId="141" fillId="0" borderId="0" xfId="0" applyFont="1" applyAlignment="1" applyProtection="1">
      <alignment horizontal="center" vertical="center"/>
    </xf>
    <xf numFmtId="0" fontId="137" fillId="0" borderId="0" xfId="0" applyFont="1" applyAlignment="1" applyProtection="1">
      <alignment horizontal="center" vertical="center"/>
    </xf>
    <xf numFmtId="0" fontId="142" fillId="0" borderId="11" xfId="0" applyFont="1" applyBorder="1" applyAlignment="1" applyProtection="1">
      <alignment horizontal="center" vertical="center"/>
    </xf>
    <xf numFmtId="169" fontId="138" fillId="0" borderId="14" xfId="0" applyNumberFormat="1" applyFont="1" applyBorder="1" applyAlignment="1" applyProtection="1">
      <alignment horizontal="center"/>
    </xf>
    <xf numFmtId="169" fontId="143" fillId="0" borderId="14" xfId="0" applyNumberFormat="1" applyFont="1" applyBorder="1" applyAlignment="1" applyProtection="1">
      <alignment horizontal="center"/>
    </xf>
    <xf numFmtId="0" fontId="98" fillId="0" borderId="5" xfId="0" applyFont="1" applyBorder="1" applyAlignment="1">
      <alignment horizontal="center" vertical="center"/>
    </xf>
    <xf numFmtId="0" fontId="98" fillId="0" borderId="8" xfId="0" applyFont="1" applyBorder="1" applyAlignment="1">
      <alignment horizontal="center" vertical="center"/>
    </xf>
    <xf numFmtId="0" fontId="108" fillId="0" borderId="0" xfId="0" applyFont="1" applyBorder="1" applyAlignment="1" applyProtection="1">
      <alignment horizontal="center" vertical="center" shrinkToFit="1"/>
    </xf>
    <xf numFmtId="0" fontId="116" fillId="10" borderId="0" xfId="0" applyFont="1" applyFill="1" applyAlignment="1">
      <alignment horizontal="center"/>
    </xf>
    <xf numFmtId="0" fontId="117" fillId="0" borderId="5" xfId="0" applyFont="1" applyBorder="1" applyAlignment="1">
      <alignment horizontal="center" vertical="center"/>
    </xf>
    <xf numFmtId="0" fontId="117" fillId="0" borderId="8" xfId="0" applyFont="1" applyBorder="1" applyAlignment="1">
      <alignment horizontal="center" vertical="center"/>
    </xf>
    <xf numFmtId="0" fontId="141" fillId="0" borderId="0" xfId="0" applyFont="1" applyAlignment="1">
      <alignment horizontal="center" vertical="center"/>
    </xf>
    <xf numFmtId="0" fontId="147" fillId="0" borderId="0" xfId="0" applyFont="1" applyAlignment="1">
      <alignment horizontal="center" vertical="center"/>
    </xf>
    <xf numFmtId="0" fontId="142" fillId="0" borderId="11" xfId="0" applyFont="1" applyBorder="1" applyAlignment="1">
      <alignment horizontal="center" vertical="center"/>
    </xf>
    <xf numFmtId="0" fontId="98" fillId="0" borderId="5" xfId="0" applyFont="1" applyBorder="1" applyAlignment="1">
      <alignment horizontal="left" vertical="center"/>
    </xf>
    <xf numFmtId="0" fontId="98" fillId="0" borderId="8" xfId="0" applyFont="1" applyBorder="1" applyAlignment="1">
      <alignment horizontal="left"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comments" Target="../comments1.xml"/><Relationship Id="rId2" Type="http://schemas.openxmlformats.org/officeDocument/2006/relationships/hyperlink" Target="mailto:dleroy@ittfmail.com" TargetMode="External"/><Relationship Id="rId16" Type="http://schemas.openxmlformats.org/officeDocument/2006/relationships/vmlDrawing" Target="../drawings/vmlDrawing1.vm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zoomScale="75" zoomScaleNormal="75" zoomScalePageLayoutView="75" workbookViewId="0">
      <selection activeCell="B45" sqref="B45"/>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63" t="s">
        <v>278</v>
      </c>
      <c r="B1" s="463"/>
      <c r="C1" s="463"/>
      <c r="D1" s="463"/>
      <c r="J1" s="101" t="s">
        <v>189</v>
      </c>
      <c r="M1" s="130"/>
      <c r="N1" s="251"/>
    </row>
    <row r="2" spans="1:26" ht="4" customHeight="1">
      <c r="A2" s="110"/>
      <c r="B2" s="114"/>
      <c r="C2" s="110"/>
      <c r="D2" s="110"/>
      <c r="J2" s="89"/>
    </row>
    <row r="3" spans="1:26" ht="17" customHeight="1">
      <c r="A3" s="115" t="s">
        <v>205</v>
      </c>
      <c r="B3" s="116"/>
      <c r="C3" s="110"/>
      <c r="D3" s="110"/>
      <c r="E3" s="194"/>
      <c r="J3" s="89" t="s">
        <v>316</v>
      </c>
    </row>
    <row r="4" spans="1:26" ht="4" customHeight="1">
      <c r="A4" s="86"/>
      <c r="B4" s="87"/>
      <c r="C4" s="110"/>
      <c r="D4" s="110"/>
      <c r="J4" s="89"/>
      <c r="T4" s="120"/>
      <c r="U4" s="120"/>
      <c r="V4" s="120"/>
      <c r="W4" s="120"/>
      <c r="X4" s="118"/>
      <c r="Y4" s="118"/>
      <c r="Z4" s="118"/>
    </row>
    <row r="5" spans="1:26">
      <c r="A5" s="88" t="s">
        <v>207</v>
      </c>
      <c r="B5" s="85" t="s">
        <v>586</v>
      </c>
      <c r="C5" s="111"/>
      <c r="D5" s="111"/>
      <c r="E5" s="194"/>
      <c r="F5" s="462" t="s">
        <v>160</v>
      </c>
      <c r="G5" s="462"/>
      <c r="H5" s="462" t="s">
        <v>31</v>
      </c>
      <c r="I5" s="462"/>
      <c r="J5" s="89" t="s">
        <v>317</v>
      </c>
      <c r="M5" s="107"/>
      <c r="N5" s="200"/>
      <c r="O5" s="100" t="s">
        <v>182</v>
      </c>
      <c r="P5" s="145" t="s">
        <v>183</v>
      </c>
      <c r="T5" s="122" t="s">
        <v>177</v>
      </c>
      <c r="U5" s="120" t="s">
        <v>359</v>
      </c>
      <c r="V5" s="123" t="s">
        <v>170</v>
      </c>
      <c r="W5" s="128" t="s">
        <v>421</v>
      </c>
      <c r="X5" s="119"/>
      <c r="Y5" s="120"/>
      <c r="Z5" s="121"/>
    </row>
    <row r="6" spans="1:26" ht="4.5" customHeight="1">
      <c r="A6" s="86"/>
      <c r="B6" s="90"/>
      <c r="C6" s="111"/>
      <c r="D6" s="111"/>
      <c r="J6" s="89"/>
      <c r="M6" s="107"/>
      <c r="N6" s="200"/>
      <c r="T6" s="120"/>
      <c r="U6" s="120"/>
      <c r="V6" s="120"/>
      <c r="W6" s="120"/>
      <c r="X6" s="118"/>
      <c r="Y6" s="118"/>
      <c r="Z6" s="118"/>
    </row>
    <row r="7" spans="1:26">
      <c r="A7" s="88" t="s">
        <v>190</v>
      </c>
      <c r="B7" s="85" t="s">
        <v>587</v>
      </c>
      <c r="C7" s="111"/>
      <c r="D7" s="111"/>
      <c r="F7" s="100" t="s">
        <v>59</v>
      </c>
      <c r="G7" s="100" t="s">
        <v>89</v>
      </c>
      <c r="H7" s="100" t="s">
        <v>59</v>
      </c>
      <c r="I7" s="100" t="s">
        <v>89</v>
      </c>
      <c r="J7" s="462" t="s">
        <v>206</v>
      </c>
      <c r="M7" s="107"/>
      <c r="N7" s="200"/>
      <c r="O7" s="100" t="s">
        <v>270</v>
      </c>
      <c r="P7" s="100" t="s">
        <v>272</v>
      </c>
      <c r="T7" s="129" t="s">
        <v>178</v>
      </c>
      <c r="U7" s="120" t="s">
        <v>360</v>
      </c>
      <c r="V7" s="123" t="s">
        <v>170</v>
      </c>
      <c r="W7" s="124" t="s">
        <v>422</v>
      </c>
      <c r="X7" s="118"/>
      <c r="Y7" s="118"/>
      <c r="Z7" s="118"/>
    </row>
    <row r="8" spans="1:26" ht="4.5" customHeight="1">
      <c r="A8" s="86"/>
      <c r="B8" s="90"/>
      <c r="C8" s="111"/>
      <c r="D8" s="109"/>
      <c r="J8" s="462"/>
      <c r="M8" s="107"/>
      <c r="N8" s="200"/>
      <c r="T8" s="120"/>
      <c r="U8" s="120"/>
      <c r="V8" s="120"/>
      <c r="W8" s="120"/>
      <c r="X8" s="118"/>
      <c r="Y8" s="118"/>
      <c r="Z8" s="118"/>
    </row>
    <row r="9" spans="1:26" ht="17" customHeight="1">
      <c r="A9" s="88" t="s">
        <v>34</v>
      </c>
      <c r="B9" s="175">
        <v>44451</v>
      </c>
      <c r="C9" s="111" t="s">
        <v>108</v>
      </c>
      <c r="D9" s="187">
        <v>44457</v>
      </c>
      <c r="E9" s="194"/>
      <c r="F9" s="100">
        <v>150</v>
      </c>
      <c r="G9" s="100">
        <v>160</v>
      </c>
      <c r="H9" s="100">
        <v>15</v>
      </c>
      <c r="I9" s="100">
        <v>16</v>
      </c>
      <c r="J9" s="250" t="s">
        <v>345</v>
      </c>
      <c r="M9" s="107"/>
      <c r="N9" s="200"/>
      <c r="O9" s="100" t="s">
        <v>203</v>
      </c>
      <c r="P9" s="100" t="s">
        <v>273</v>
      </c>
      <c r="T9" s="129" t="s">
        <v>204</v>
      </c>
      <c r="U9" s="120" t="s">
        <v>361</v>
      </c>
      <c r="V9" s="123" t="s">
        <v>170</v>
      </c>
      <c r="W9" s="125" t="s">
        <v>423</v>
      </c>
      <c r="X9" s="118"/>
      <c r="Y9" s="118"/>
      <c r="Z9" s="118"/>
    </row>
    <row r="10" spans="1:26" ht="17" customHeight="1">
      <c r="A10" s="86"/>
      <c r="B10" s="90"/>
      <c r="C10" s="111"/>
      <c r="D10" s="109"/>
      <c r="J10" s="250"/>
      <c r="M10" s="107"/>
      <c r="N10" s="200"/>
      <c r="O10" s="103"/>
      <c r="T10" s="120"/>
      <c r="U10" s="120"/>
      <c r="V10" s="120"/>
      <c r="W10" s="120"/>
      <c r="X10" s="118"/>
      <c r="Y10" s="118"/>
      <c r="Z10" s="118"/>
    </row>
    <row r="11" spans="1:26" ht="17" customHeight="1">
      <c r="A11" s="88" t="s">
        <v>35</v>
      </c>
      <c r="B11" s="176">
        <v>44432</v>
      </c>
      <c r="C11" s="111"/>
      <c r="D11" s="111"/>
      <c r="E11" s="194"/>
      <c r="F11" s="100">
        <v>150</v>
      </c>
      <c r="G11" s="100">
        <v>160</v>
      </c>
      <c r="H11" s="100">
        <v>15</v>
      </c>
      <c r="I11" s="100">
        <v>16</v>
      </c>
      <c r="J11" s="250" t="s">
        <v>342</v>
      </c>
      <c r="M11" s="89"/>
      <c r="N11" s="201"/>
      <c r="O11" s="104"/>
      <c r="P11" s="100" t="s">
        <v>274</v>
      </c>
      <c r="T11" s="129" t="s">
        <v>179</v>
      </c>
      <c r="U11" s="120" t="s">
        <v>362</v>
      </c>
      <c r="V11" s="123" t="s">
        <v>170</v>
      </c>
      <c r="W11" s="124" t="s">
        <v>424</v>
      </c>
      <c r="X11" s="118"/>
      <c r="Y11" s="118"/>
      <c r="Z11" s="118"/>
    </row>
    <row r="12" spans="1:26" ht="4.5" customHeight="1">
      <c r="A12" s="86"/>
      <c r="B12" s="90"/>
      <c r="C12" s="111"/>
      <c r="D12" s="111"/>
      <c r="J12" s="89"/>
      <c r="M12" s="89"/>
      <c r="N12" s="201"/>
      <c r="O12" s="103"/>
      <c r="T12" s="137"/>
    </row>
    <row r="13" spans="1:26">
      <c r="A13" s="88" t="s">
        <v>37</v>
      </c>
      <c r="B13" s="176"/>
      <c r="C13" s="111"/>
      <c r="D13" s="111"/>
      <c r="E13" s="194"/>
      <c r="F13" s="100">
        <v>150</v>
      </c>
      <c r="G13" s="100">
        <v>160</v>
      </c>
      <c r="H13" s="100">
        <v>15</v>
      </c>
      <c r="I13" s="100">
        <v>16</v>
      </c>
      <c r="J13" s="89" t="s">
        <v>343</v>
      </c>
      <c r="M13" s="107"/>
      <c r="N13" s="200"/>
      <c r="O13" s="103"/>
      <c r="P13" s="100" t="s">
        <v>275</v>
      </c>
      <c r="Q13" s="104"/>
      <c r="T13" s="137" t="s">
        <v>208</v>
      </c>
      <c r="U13" s="89" t="s">
        <v>358</v>
      </c>
      <c r="V13" s="123" t="s">
        <v>170</v>
      </c>
      <c r="W13" s="135" t="s">
        <v>425</v>
      </c>
    </row>
    <row r="14" spans="1:26" ht="4.5" customHeight="1">
      <c r="A14" s="86"/>
      <c r="B14" s="90"/>
      <c r="C14" s="111"/>
      <c r="D14" s="111"/>
      <c r="M14" s="107"/>
      <c r="N14" s="200"/>
      <c r="O14" s="103"/>
    </row>
    <row r="15" spans="1:26">
      <c r="A15" s="88" t="s">
        <v>50</v>
      </c>
      <c r="B15" s="91" t="s">
        <v>308</v>
      </c>
      <c r="C15" s="111"/>
      <c r="D15" s="111"/>
      <c r="E15" s="194"/>
      <c r="F15" s="105"/>
      <c r="G15" s="105"/>
      <c r="J15" s="89"/>
      <c r="M15" s="107"/>
      <c r="N15" s="200"/>
      <c r="O15" s="103"/>
      <c r="P15" s="100" t="s">
        <v>276</v>
      </c>
      <c r="T15" s="137" t="s">
        <v>308</v>
      </c>
      <c r="U15" s="89" t="s">
        <v>363</v>
      </c>
      <c r="V15" s="123" t="s">
        <v>170</v>
      </c>
      <c r="W15" s="135" t="s">
        <v>583</v>
      </c>
    </row>
    <row r="16" spans="1:26" ht="4.5" customHeight="1">
      <c r="A16" s="86"/>
      <c r="B16" s="90"/>
      <c r="C16" s="111"/>
      <c r="D16" s="111"/>
      <c r="M16" s="107"/>
      <c r="N16" s="200"/>
      <c r="O16" s="103"/>
      <c r="T16" s="137"/>
    </row>
    <row r="17" spans="1:23">
      <c r="A17" s="88" t="s">
        <v>38</v>
      </c>
      <c r="B17" s="175" t="str">
        <f>INDEX(U5:U100,MATCH(B15,T5:T100,0))</f>
        <v>00593 98 86 69 084</v>
      </c>
      <c r="C17" s="111"/>
      <c r="D17" s="111"/>
      <c r="E17" s="194"/>
      <c r="F17" s="105"/>
      <c r="G17" s="105"/>
      <c r="M17" s="107"/>
      <c r="N17" s="200"/>
      <c r="O17" s="103"/>
      <c r="P17" s="100" t="s">
        <v>277</v>
      </c>
      <c r="T17" s="137" t="s">
        <v>309</v>
      </c>
      <c r="U17" s="89" t="s">
        <v>364</v>
      </c>
      <c r="V17" s="123" t="s">
        <v>170</v>
      </c>
      <c r="W17" s="135" t="s">
        <v>310</v>
      </c>
    </row>
    <row r="18" spans="1:23" ht="4.5" customHeight="1">
      <c r="A18" s="86"/>
      <c r="B18" s="90"/>
      <c r="C18" s="111"/>
      <c r="D18" s="111"/>
      <c r="M18" s="107"/>
      <c r="N18" s="200"/>
      <c r="O18" s="103"/>
      <c r="T18" s="137"/>
    </row>
    <row r="19" spans="1:23">
      <c r="A19" s="88" t="s">
        <v>39</v>
      </c>
      <c r="B19" s="175" t="str">
        <f>INDEX(V5:V100,MATCH(B15,T5:T100,0))</f>
        <v>no Fax</v>
      </c>
      <c r="C19" s="111"/>
      <c r="D19" s="111"/>
      <c r="E19" s="194"/>
      <c r="M19" s="107"/>
      <c r="N19" s="200"/>
      <c r="O19" s="103"/>
      <c r="P19" s="104" t="s">
        <v>556</v>
      </c>
      <c r="T19" s="137" t="s">
        <v>315</v>
      </c>
      <c r="U19" s="89" t="s">
        <v>365</v>
      </c>
      <c r="V19" s="123" t="s">
        <v>170</v>
      </c>
      <c r="W19" s="135" t="s">
        <v>426</v>
      </c>
    </row>
    <row r="20" spans="1:23" ht="4.5" customHeight="1">
      <c r="A20" s="86"/>
      <c r="B20" s="90"/>
      <c r="C20" s="111"/>
      <c r="D20" s="111"/>
      <c r="M20" s="107"/>
      <c r="N20" s="200"/>
      <c r="O20" s="103"/>
      <c r="T20" s="137"/>
    </row>
    <row r="21" spans="1:23">
      <c r="A21" s="88" t="s">
        <v>40</v>
      </c>
      <c r="B21" s="177" t="str">
        <f>INDEX(W5:W100,MATCH(B15,T5:T100,0))</f>
        <v>falmendariz@ittf.com</v>
      </c>
      <c r="C21" s="111"/>
      <c r="D21" s="111"/>
      <c r="E21" s="194"/>
      <c r="M21" s="107"/>
      <c r="N21" s="201"/>
      <c r="O21" s="103"/>
      <c r="P21" s="104" t="s">
        <v>191</v>
      </c>
      <c r="T21" s="137" t="s">
        <v>346</v>
      </c>
      <c r="U21" s="89" t="s">
        <v>366</v>
      </c>
      <c r="V21" s="123" t="s">
        <v>170</v>
      </c>
      <c r="W21" s="135" t="s">
        <v>427</v>
      </c>
    </row>
    <row r="22" spans="1:23" ht="4.5" customHeight="1">
      <c r="A22" s="86"/>
      <c r="B22" s="90"/>
      <c r="C22" s="111"/>
      <c r="D22" s="111"/>
      <c r="M22" s="107"/>
      <c r="N22" s="200"/>
      <c r="O22" s="103"/>
    </row>
    <row r="23" spans="1:23">
      <c r="A23" s="88" t="s">
        <v>44</v>
      </c>
      <c r="B23" s="176">
        <f>Prospectus!E8</f>
        <v>0</v>
      </c>
      <c r="C23" s="111"/>
      <c r="D23" s="111"/>
      <c r="E23" s="194"/>
      <c r="M23" s="107"/>
      <c r="N23" s="200"/>
      <c r="O23" s="103"/>
      <c r="T23" s="137" t="s">
        <v>347</v>
      </c>
      <c r="U23" s="89" t="s">
        <v>367</v>
      </c>
      <c r="V23" s="123" t="s">
        <v>170</v>
      </c>
      <c r="W23" s="135" t="s">
        <v>348</v>
      </c>
    </row>
    <row r="24" spans="1:23" ht="4.5" customHeight="1">
      <c r="A24" s="86"/>
      <c r="B24" s="90"/>
      <c r="C24" s="111"/>
      <c r="D24" s="111"/>
      <c r="M24" s="107"/>
      <c r="N24" s="200"/>
      <c r="O24" s="103"/>
      <c r="T24" s="137"/>
    </row>
    <row r="25" spans="1:23">
      <c r="A25" s="88" t="s">
        <v>41</v>
      </c>
      <c r="B25" s="176">
        <f>Prospectus!E11</f>
        <v>0</v>
      </c>
      <c r="C25" s="111"/>
      <c r="D25" s="111"/>
      <c r="E25" s="194"/>
      <c r="M25" s="107"/>
      <c r="N25" s="200"/>
      <c r="O25" s="103"/>
      <c r="T25" s="137" t="s">
        <v>349</v>
      </c>
      <c r="U25" s="89" t="s">
        <v>368</v>
      </c>
      <c r="V25" s="123" t="s">
        <v>170</v>
      </c>
      <c r="W25" s="135" t="s">
        <v>428</v>
      </c>
    </row>
    <row r="26" spans="1:23" ht="4.5" customHeight="1">
      <c r="A26" s="86"/>
      <c r="B26" s="90"/>
      <c r="C26" s="111"/>
      <c r="D26" s="111"/>
      <c r="M26" s="107"/>
      <c r="N26" s="200"/>
      <c r="O26" s="103"/>
      <c r="T26" s="137"/>
    </row>
    <row r="27" spans="1:23">
      <c r="A27" s="88" t="s">
        <v>42</v>
      </c>
      <c r="B27" s="176">
        <f>Prospectus!E12</f>
        <v>0</v>
      </c>
      <c r="C27" s="111"/>
      <c r="D27" s="111"/>
      <c r="E27" s="194"/>
      <c r="M27" s="107"/>
      <c r="N27" s="200"/>
      <c r="O27" s="103"/>
      <c r="T27" s="137" t="s">
        <v>350</v>
      </c>
      <c r="U27" s="89" t="s">
        <v>369</v>
      </c>
      <c r="V27" s="123" t="s">
        <v>170</v>
      </c>
      <c r="W27" s="135" t="s">
        <v>351</v>
      </c>
    </row>
    <row r="28" spans="1:23" ht="4.5" customHeight="1">
      <c r="A28" s="86"/>
      <c r="B28" s="90"/>
      <c r="C28" s="111"/>
      <c r="D28" s="111"/>
      <c r="M28" s="107"/>
      <c r="N28" s="200"/>
      <c r="O28" s="103"/>
      <c r="T28" s="127"/>
    </row>
    <row r="29" spans="1:23">
      <c r="A29" s="88" t="s">
        <v>43</v>
      </c>
      <c r="B29" s="178">
        <f>Prospectus!E13</f>
        <v>0</v>
      </c>
      <c r="C29" s="111"/>
      <c r="D29" s="111"/>
      <c r="E29" s="194"/>
      <c r="M29" s="107"/>
      <c r="N29" s="200"/>
      <c r="O29" s="103"/>
      <c r="T29" s="137" t="s">
        <v>352</v>
      </c>
      <c r="U29" s="89" t="s">
        <v>370</v>
      </c>
      <c r="V29" s="123" t="s">
        <v>170</v>
      </c>
      <c r="W29" s="135" t="s">
        <v>353</v>
      </c>
    </row>
    <row r="30" spans="1:23" ht="4.5" customHeight="1">
      <c r="A30" s="86"/>
      <c r="B30" s="90"/>
      <c r="C30" s="111"/>
      <c r="D30" s="111"/>
      <c r="M30" s="107"/>
      <c r="N30" s="200"/>
      <c r="O30" s="103"/>
      <c r="T30" s="127"/>
    </row>
    <row r="31" spans="1:23">
      <c r="A31" s="88" t="s">
        <v>36</v>
      </c>
      <c r="B31" s="176">
        <f>Prospectus!G156</f>
        <v>0</v>
      </c>
      <c r="C31" s="111"/>
      <c r="D31" s="111"/>
      <c r="E31" s="194"/>
      <c r="M31" s="107"/>
      <c r="N31" s="200"/>
      <c r="O31" s="103"/>
      <c r="T31" s="137" t="s">
        <v>354</v>
      </c>
      <c r="U31" s="89" t="s">
        <v>371</v>
      </c>
      <c r="V31" s="123" t="s">
        <v>170</v>
      </c>
      <c r="W31" s="135" t="s">
        <v>355</v>
      </c>
    </row>
    <row r="32" spans="1:23" ht="4.5" customHeight="1">
      <c r="A32" s="86"/>
      <c r="B32" s="90"/>
      <c r="C32" s="111"/>
      <c r="D32" s="111"/>
      <c r="M32" s="107"/>
      <c r="N32" s="200"/>
      <c r="O32" s="103"/>
      <c r="T32" s="127"/>
    </row>
    <row r="33" spans="1:23">
      <c r="A33" s="88" t="s">
        <v>45</v>
      </c>
      <c r="B33" s="176">
        <v>44443</v>
      </c>
      <c r="C33" s="111"/>
      <c r="D33" s="111"/>
      <c r="E33" s="194"/>
      <c r="M33" s="107"/>
      <c r="N33" s="200"/>
      <c r="O33" s="103"/>
      <c r="R33" s="104"/>
      <c r="T33" s="137" t="s">
        <v>356</v>
      </c>
      <c r="U33" s="89" t="s">
        <v>372</v>
      </c>
      <c r="V33" s="123" t="s">
        <v>170</v>
      </c>
      <c r="W33" s="135" t="s">
        <v>357</v>
      </c>
    </row>
    <row r="34" spans="1:23" ht="4.5" customHeight="1">
      <c r="A34" s="86"/>
      <c r="B34" s="90"/>
      <c r="C34" s="111"/>
      <c r="D34" s="111"/>
      <c r="M34" s="107"/>
      <c r="N34" s="200"/>
      <c r="O34" s="103"/>
      <c r="T34" s="127"/>
    </row>
    <row r="35" spans="1:23">
      <c r="A35" s="88" t="s">
        <v>46</v>
      </c>
      <c r="B35" s="176">
        <v>44443</v>
      </c>
      <c r="C35" s="111"/>
      <c r="D35" s="111"/>
      <c r="E35" s="194"/>
      <c r="M35" s="107"/>
      <c r="N35" s="200"/>
      <c r="O35" s="103"/>
      <c r="T35" s="128"/>
    </row>
    <row r="36" spans="1:23" ht="4.5" customHeight="1">
      <c r="A36" s="86"/>
      <c r="B36" s="90"/>
      <c r="C36" s="111"/>
      <c r="D36" s="111"/>
      <c r="M36" s="107"/>
      <c r="N36" s="200"/>
      <c r="O36" s="103"/>
      <c r="T36" s="127"/>
    </row>
    <row r="37" spans="1:23">
      <c r="A37" s="253" t="s">
        <v>48</v>
      </c>
      <c r="B37" s="252"/>
      <c r="C37" s="111"/>
      <c r="D37" s="111"/>
      <c r="M37" s="107"/>
      <c r="N37" s="200"/>
      <c r="O37" s="103"/>
      <c r="T37" s="127"/>
    </row>
    <row r="38" spans="1:23" ht="4.5" customHeight="1">
      <c r="A38" s="86"/>
      <c r="B38" s="90"/>
      <c r="C38" s="111"/>
      <c r="D38" s="111"/>
      <c r="M38" s="107"/>
      <c r="N38" s="200"/>
      <c r="O38" s="103"/>
      <c r="T38" s="127"/>
    </row>
    <row r="39" spans="1:23">
      <c r="A39" s="88" t="s">
        <v>49</v>
      </c>
      <c r="B39" s="176"/>
      <c r="C39" s="111"/>
      <c r="D39" s="111"/>
      <c r="E39" s="194"/>
      <c r="M39" s="107"/>
      <c r="N39" s="200"/>
      <c r="O39" s="103"/>
      <c r="T39" s="126"/>
    </row>
    <row r="40" spans="1:23" ht="4.5" customHeight="1">
      <c r="A40" s="86"/>
      <c r="B40" s="90"/>
      <c r="C40" s="111"/>
      <c r="D40" s="111"/>
      <c r="M40" s="107"/>
      <c r="N40" s="200"/>
      <c r="O40" s="103"/>
      <c r="T40" s="127"/>
    </row>
    <row r="41" spans="1:23">
      <c r="A41" s="88" t="s">
        <v>51</v>
      </c>
      <c r="B41" s="174" t="e">
        <f>INDEX(#REF!,MATCH(B7,#REF!,0))</f>
        <v>#REF!</v>
      </c>
      <c r="C41" s="111"/>
      <c r="D41" s="111"/>
      <c r="M41" s="107"/>
      <c r="N41" s="200"/>
      <c r="O41" s="103"/>
      <c r="T41" s="126"/>
    </row>
    <row r="42" spans="1:23" ht="4.5" customHeight="1">
      <c r="A42" s="86"/>
      <c r="B42" s="90"/>
      <c r="C42" s="111"/>
      <c r="D42" s="111"/>
      <c r="M42" s="107"/>
      <c r="N42" s="200"/>
      <c r="O42" s="103"/>
      <c r="T42" s="127"/>
    </row>
    <row r="43" spans="1:23">
      <c r="A43" s="88" t="s">
        <v>54</v>
      </c>
      <c r="B43" s="179" t="s">
        <v>89</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60</v>
      </c>
      <c r="B45" s="188">
        <v>25</v>
      </c>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214</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213</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181</v>
      </c>
      <c r="B51" s="147" t="s">
        <v>318</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b">
        <f>IF(B5=J9,O5,IF(B5=J11,O5,IF(B5=J13,O9)))</f>
        <v>0</v>
      </c>
      <c r="B53" s="183" t="s">
        <v>272</v>
      </c>
      <c r="C53" s="111"/>
      <c r="D53" s="95"/>
      <c r="E53" s="195"/>
      <c r="F53" s="102"/>
      <c r="G53" s="102"/>
      <c r="I53" s="138"/>
      <c r="J53" s="92"/>
    </row>
    <row r="54" spans="1:14" ht="4.5" customHeight="1">
      <c r="A54" s="86"/>
      <c r="B54" s="90"/>
      <c r="C54" s="111"/>
      <c r="D54" s="113"/>
      <c r="E54" s="195"/>
      <c r="I54" s="130"/>
      <c r="J54" s="92"/>
    </row>
    <row r="55" spans="1:14" ht="16">
      <c r="A55" s="182" t="b">
        <f>IF(B5=J9,O5,IF(B5=J11,O5,IF(B5=J13,O9)))</f>
        <v>0</v>
      </c>
      <c r="B55" s="183" t="s">
        <v>273</v>
      </c>
      <c r="C55" s="111"/>
      <c r="D55" s="95"/>
      <c r="E55" s="195"/>
      <c r="I55" s="138"/>
      <c r="J55" s="92"/>
    </row>
    <row r="56" spans="1:14" ht="4.5" customHeight="1">
      <c r="A56" s="86"/>
      <c r="B56" s="90"/>
      <c r="C56" s="111"/>
      <c r="D56" s="113"/>
      <c r="E56" s="195"/>
      <c r="I56" s="130"/>
      <c r="J56" s="92"/>
    </row>
    <row r="57" spans="1:14" ht="16">
      <c r="A57" s="174" t="b">
        <f>IF(B5=J9,O5,IF(B5=J11,O5,IF(B5=J13,O9)))</f>
        <v>0</v>
      </c>
      <c r="B57" s="184" t="s">
        <v>274</v>
      </c>
      <c r="C57" s="111"/>
      <c r="D57" s="95"/>
      <c r="E57" s="195"/>
      <c r="I57" s="138"/>
      <c r="J57" s="92"/>
    </row>
    <row r="58" spans="1:14" ht="4.5" customHeight="1">
      <c r="A58" s="86"/>
      <c r="B58" s="90"/>
      <c r="C58" s="111"/>
      <c r="D58" s="113"/>
      <c r="E58" s="195"/>
      <c r="I58" s="130"/>
      <c r="J58" s="92"/>
    </row>
    <row r="59" spans="1:14" ht="16">
      <c r="A59" s="174" t="b">
        <f>IF(B5=J9,O5,IF(B5=J11,O5,IF(B5=J13,O9)))</f>
        <v>0</v>
      </c>
      <c r="B59" s="184" t="s">
        <v>275</v>
      </c>
      <c r="C59" s="111"/>
      <c r="D59" s="95"/>
      <c r="E59" s="195"/>
      <c r="I59" s="138"/>
      <c r="J59" s="92"/>
    </row>
    <row r="60" spans="1:14" ht="4.5" customHeight="1">
      <c r="A60" s="86"/>
      <c r="B60" s="90"/>
      <c r="C60" s="111"/>
      <c r="D60" s="113"/>
      <c r="E60" s="195"/>
      <c r="I60" s="130"/>
      <c r="J60" s="92"/>
    </row>
    <row r="61" spans="1:14" ht="16">
      <c r="A61" s="174" t="e">
        <f>INDEX(#REF!,MATCH(B7,#REF!,0))</f>
        <v>#REF!</v>
      </c>
      <c r="B61" s="184" t="s">
        <v>556</v>
      </c>
      <c r="C61" s="111"/>
      <c r="D61" s="95"/>
      <c r="E61" s="195"/>
      <c r="I61" s="138"/>
      <c r="J61" s="92"/>
    </row>
    <row r="62" spans="1:14" ht="4.5" customHeight="1">
      <c r="A62" s="86"/>
      <c r="B62" s="90"/>
      <c r="C62" s="111"/>
      <c r="D62" s="113"/>
      <c r="E62" s="195"/>
      <c r="I62" s="130"/>
      <c r="J62" s="92"/>
    </row>
    <row r="63" spans="1:14" ht="16">
      <c r="A63" s="174" t="e">
        <f>INDEX(#REF!,MATCH(B7,#REF!,0))</f>
        <v>#REF!</v>
      </c>
      <c r="B63" s="184" t="s">
        <v>276</v>
      </c>
      <c r="C63" s="111"/>
      <c r="D63" s="95"/>
      <c r="E63" s="195"/>
      <c r="I63" s="138"/>
      <c r="J63" s="92"/>
    </row>
    <row r="64" spans="1:14" ht="4.5" customHeight="1">
      <c r="A64" s="86"/>
      <c r="B64" s="90"/>
      <c r="C64" s="111"/>
      <c r="D64" s="113"/>
      <c r="E64" s="195"/>
      <c r="I64" s="130"/>
      <c r="J64" s="92"/>
    </row>
    <row r="65" spans="1:10" ht="16">
      <c r="A65" s="174" t="e">
        <f>INDEX(#REF!,MATCH(B7,#REF!,0))</f>
        <v>#REF!</v>
      </c>
      <c r="B65" s="184" t="s">
        <v>277</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$T$5:$T$33</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59"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481" t="str">
        <f>'PLEASE FILL IN HERE FIRST!!!'!B3&amp;" "&amp;"["&amp;'PLEASE FILL IN HERE FIRST!!!'!B5&amp;"]"</f>
        <v xml:space="preserve"> [2021 ITTF Pan American Youth Championships]</v>
      </c>
      <c r="B2" s="481"/>
      <c r="C2" s="481"/>
      <c r="D2" s="481"/>
      <c r="E2" s="481"/>
      <c r="F2" s="481"/>
      <c r="G2" s="481"/>
      <c r="H2" s="481"/>
      <c r="I2" s="481"/>
      <c r="J2" s="481"/>
    </row>
    <row r="3" spans="1:10" ht="29" customHeight="1">
      <c r="A3" s="481" t="str">
        <f>'PLEASE FILL IN HERE FIRST!!!'!B7</f>
        <v>Santo Domingo, Dominican Republic</v>
      </c>
      <c r="B3" s="481"/>
      <c r="C3" s="481"/>
      <c r="D3" s="481"/>
      <c r="E3" s="481"/>
      <c r="F3" s="481"/>
      <c r="G3" s="481"/>
      <c r="H3" s="481"/>
      <c r="I3" s="481"/>
      <c r="J3" s="481"/>
    </row>
    <row r="4" spans="1:10" ht="29" customHeight="1">
      <c r="A4" s="264"/>
      <c r="B4" s="485" t="s">
        <v>192</v>
      </c>
      <c r="C4" s="485"/>
      <c r="D4" s="485"/>
      <c r="E4" s="485"/>
      <c r="F4" s="485"/>
      <c r="G4" s="485"/>
      <c r="H4" s="485"/>
      <c r="I4" s="485"/>
      <c r="J4" s="485"/>
    </row>
    <row r="5" spans="1:10" ht="29" customHeight="1">
      <c r="A5" s="265"/>
      <c r="B5" s="265"/>
      <c r="C5" s="266"/>
      <c r="D5" s="266"/>
      <c r="E5" s="266"/>
      <c r="F5" s="266"/>
      <c r="G5" s="266"/>
      <c r="H5" s="266"/>
      <c r="I5" s="266"/>
      <c r="J5" s="266"/>
    </row>
    <row r="6" spans="1:10" ht="22" customHeight="1">
      <c r="A6" s="482" t="s">
        <v>180</v>
      </c>
      <c r="B6" s="482"/>
      <c r="C6" s="482"/>
      <c r="D6" s="482"/>
      <c r="E6" s="482"/>
      <c r="F6" s="482"/>
      <c r="G6" s="482"/>
      <c r="H6" s="482"/>
      <c r="I6" s="482"/>
      <c r="J6" s="482"/>
    </row>
    <row r="7" spans="1:10" ht="16" customHeight="1">
      <c r="A7" s="537"/>
      <c r="B7" s="537"/>
      <c r="C7" s="537"/>
      <c r="D7" s="537"/>
      <c r="E7" s="537"/>
      <c r="F7" s="537"/>
      <c r="G7" s="537"/>
      <c r="H7" s="537"/>
      <c r="I7" s="537"/>
      <c r="J7" s="537"/>
    </row>
    <row r="8" spans="1:10" ht="13" customHeight="1">
      <c r="A8" s="267">
        <v>1</v>
      </c>
      <c r="B8" s="268" t="s">
        <v>137</v>
      </c>
      <c r="C8" s="269"/>
      <c r="D8" s="270">
        <v>1</v>
      </c>
      <c r="E8" s="484"/>
      <c r="F8" s="484"/>
      <c r="G8" s="484"/>
      <c r="H8" s="484"/>
      <c r="I8" s="484"/>
      <c r="J8" s="484"/>
    </row>
    <row r="9" spans="1:10" ht="13" customHeight="1">
      <c r="A9" s="271"/>
      <c r="B9" s="271"/>
      <c r="C9" s="272"/>
      <c r="D9" s="273">
        <v>2</v>
      </c>
      <c r="E9" s="491"/>
      <c r="F9" s="491"/>
      <c r="G9" s="491"/>
      <c r="H9" s="491"/>
      <c r="I9" s="491"/>
      <c r="J9" s="491"/>
    </row>
    <row r="10" spans="1:10" ht="13" customHeight="1">
      <c r="A10" s="271"/>
      <c r="B10" s="271"/>
      <c r="C10" s="272"/>
      <c r="D10" s="273">
        <v>3</v>
      </c>
      <c r="E10" s="483"/>
      <c r="F10" s="483"/>
      <c r="G10" s="483"/>
      <c r="H10" s="483"/>
      <c r="I10" s="483"/>
      <c r="J10" s="483"/>
    </row>
    <row r="11" spans="1:10" ht="13" customHeight="1">
      <c r="A11" s="271"/>
      <c r="B11" s="271"/>
      <c r="C11" s="272"/>
      <c r="D11" s="274" t="s">
        <v>138</v>
      </c>
      <c r="E11" s="491"/>
      <c r="F11" s="491"/>
      <c r="G11" s="491"/>
      <c r="H11" s="491"/>
      <c r="I11" s="491"/>
      <c r="J11" s="491"/>
    </row>
    <row r="12" spans="1:10" ht="13" customHeight="1">
      <c r="A12" s="271"/>
      <c r="B12" s="271"/>
      <c r="C12" s="272"/>
      <c r="D12" s="274" t="s">
        <v>107</v>
      </c>
      <c r="E12" s="483"/>
      <c r="F12" s="483"/>
      <c r="G12" s="483"/>
      <c r="H12" s="483"/>
      <c r="I12" s="483"/>
      <c r="J12" s="483"/>
    </row>
    <row r="13" spans="1:10" ht="13" customHeight="1">
      <c r="A13" s="271"/>
      <c r="B13" s="271"/>
      <c r="C13" s="272"/>
      <c r="D13" s="274" t="s">
        <v>212</v>
      </c>
      <c r="E13" s="499"/>
      <c r="F13" s="499"/>
      <c r="G13" s="499"/>
      <c r="H13" s="499"/>
      <c r="I13" s="499"/>
      <c r="J13" s="499"/>
    </row>
    <row r="14" spans="1:10" ht="13" customHeight="1">
      <c r="A14" s="275"/>
      <c r="B14" s="275"/>
      <c r="C14" s="276"/>
      <c r="D14" s="277" t="s">
        <v>326</v>
      </c>
      <c r="E14" s="497"/>
      <c r="F14" s="497"/>
      <c r="G14" s="497"/>
      <c r="H14" s="497"/>
      <c r="I14" s="497"/>
      <c r="J14" s="497"/>
    </row>
    <row r="15" spans="1:10" ht="10" customHeight="1">
      <c r="D15" s="279"/>
    </row>
    <row r="16" spans="1:10" ht="13" customHeight="1">
      <c r="A16" s="267" t="s">
        <v>16</v>
      </c>
      <c r="B16" s="268" t="s">
        <v>168</v>
      </c>
      <c r="C16" s="269"/>
      <c r="D16" s="280" t="s">
        <v>109</v>
      </c>
      <c r="E16" s="484"/>
      <c r="F16" s="484"/>
      <c r="G16" s="484"/>
      <c r="H16" s="484"/>
      <c r="I16" s="484"/>
      <c r="J16" s="484"/>
    </row>
    <row r="17" spans="1:11" ht="13" customHeight="1">
      <c r="A17" s="271"/>
      <c r="B17" s="271"/>
      <c r="C17" s="272"/>
      <c r="D17" s="274" t="s">
        <v>138</v>
      </c>
      <c r="E17" s="483"/>
      <c r="F17" s="483"/>
      <c r="G17" s="483"/>
      <c r="H17" s="483"/>
      <c r="I17" s="483"/>
      <c r="J17" s="483"/>
    </row>
    <row r="18" spans="1:11" ht="13" customHeight="1">
      <c r="A18" s="271"/>
      <c r="B18" s="271"/>
      <c r="C18" s="272"/>
      <c r="D18" s="274" t="s">
        <v>107</v>
      </c>
      <c r="E18" s="483"/>
      <c r="F18" s="483"/>
      <c r="G18" s="483"/>
      <c r="H18" s="483"/>
      <c r="I18" s="483"/>
      <c r="J18" s="483"/>
    </row>
    <row r="19" spans="1:11" ht="13" customHeight="1">
      <c r="A19" s="275"/>
      <c r="B19" s="275"/>
      <c r="C19" s="276"/>
      <c r="D19" s="277" t="s">
        <v>212</v>
      </c>
      <c r="E19" s="497"/>
      <c r="F19" s="497"/>
      <c r="G19" s="497"/>
      <c r="H19" s="497"/>
      <c r="I19" s="497"/>
      <c r="J19" s="497"/>
    </row>
    <row r="20" spans="1:11" ht="10" customHeight="1">
      <c r="D20" s="279"/>
    </row>
    <row r="21" spans="1:11" ht="13" customHeight="1">
      <c r="A21" s="267" t="s">
        <v>17</v>
      </c>
      <c r="B21" s="268" t="s">
        <v>18</v>
      </c>
      <c r="C21" s="269"/>
      <c r="D21" s="280" t="s">
        <v>109</v>
      </c>
      <c r="E21" s="484"/>
      <c r="F21" s="484"/>
      <c r="G21" s="484"/>
      <c r="H21" s="484"/>
      <c r="I21" s="484"/>
      <c r="J21" s="484"/>
    </row>
    <row r="22" spans="1:11" ht="13" customHeight="1">
      <c r="A22" s="271"/>
      <c r="B22" s="271"/>
      <c r="C22" s="272"/>
      <c r="D22" s="274" t="s">
        <v>138</v>
      </c>
      <c r="E22" s="483"/>
      <c r="F22" s="483"/>
      <c r="G22" s="483"/>
      <c r="H22" s="483"/>
      <c r="I22" s="483"/>
      <c r="J22" s="483"/>
    </row>
    <row r="23" spans="1:11" ht="13" customHeight="1">
      <c r="A23" s="271"/>
      <c r="B23" s="271"/>
      <c r="C23" s="272"/>
      <c r="D23" s="274" t="s">
        <v>107</v>
      </c>
      <c r="E23" s="483"/>
      <c r="F23" s="483"/>
      <c r="G23" s="483"/>
      <c r="H23" s="483"/>
      <c r="I23" s="483"/>
      <c r="J23" s="483"/>
    </row>
    <row r="24" spans="1:11" ht="13" customHeight="1">
      <c r="A24" s="275"/>
      <c r="B24" s="275"/>
      <c r="C24" s="276"/>
      <c r="D24" s="277" t="s">
        <v>212</v>
      </c>
      <c r="E24" s="497"/>
      <c r="F24" s="498"/>
      <c r="G24" s="498"/>
      <c r="H24" s="498"/>
      <c r="I24" s="498"/>
      <c r="J24" s="498"/>
    </row>
    <row r="25" spans="1:11" ht="10" customHeight="1">
      <c r="D25" s="279"/>
    </row>
    <row r="26" spans="1:11" ht="13" customHeight="1">
      <c r="A26" s="267" t="s">
        <v>23</v>
      </c>
      <c r="B26" s="268" t="s">
        <v>24</v>
      </c>
      <c r="C26" s="269"/>
      <c r="D26" s="280" t="s">
        <v>109</v>
      </c>
      <c r="E26" s="484"/>
      <c r="F26" s="484"/>
      <c r="G26" s="484"/>
      <c r="H26" s="484"/>
      <c r="I26" s="484"/>
      <c r="J26" s="484"/>
    </row>
    <row r="27" spans="1:11" ht="13" customHeight="1">
      <c r="A27" s="271"/>
      <c r="B27" s="271"/>
      <c r="C27" s="272"/>
      <c r="D27" s="274" t="s">
        <v>138</v>
      </c>
      <c r="E27" s="483"/>
      <c r="F27" s="483"/>
      <c r="G27" s="483"/>
      <c r="H27" s="483"/>
      <c r="I27" s="483"/>
      <c r="J27" s="483"/>
    </row>
    <row r="28" spans="1:11" ht="13" customHeight="1">
      <c r="A28" s="271"/>
      <c r="B28" s="271"/>
      <c r="C28" s="272"/>
      <c r="D28" s="274" t="s">
        <v>107</v>
      </c>
      <c r="E28" s="483"/>
      <c r="F28" s="483"/>
      <c r="G28" s="483"/>
      <c r="H28" s="483"/>
      <c r="I28" s="483"/>
      <c r="J28" s="483"/>
    </row>
    <row r="29" spans="1:11" ht="13" customHeight="1">
      <c r="A29" s="275"/>
      <c r="B29" s="275"/>
      <c r="C29" s="276"/>
      <c r="D29" s="277" t="s">
        <v>212</v>
      </c>
      <c r="E29" s="497"/>
      <c r="F29" s="498"/>
      <c r="G29" s="498"/>
      <c r="H29" s="498"/>
      <c r="I29" s="498"/>
      <c r="J29" s="498"/>
    </row>
    <row r="30" spans="1:11" ht="10" customHeight="1">
      <c r="A30" s="260"/>
      <c r="B30" s="260"/>
      <c r="C30" s="261"/>
      <c r="D30" s="281"/>
      <c r="E30" s="282"/>
      <c r="F30" s="283"/>
      <c r="G30" s="283"/>
      <c r="H30" s="283"/>
      <c r="I30" s="283"/>
      <c r="J30" s="283"/>
      <c r="K30" s="284"/>
    </row>
    <row r="31" spans="1:11" ht="13" customHeight="1">
      <c r="A31" s="267">
        <v>3</v>
      </c>
      <c r="B31" s="268" t="s">
        <v>164</v>
      </c>
      <c r="C31" s="269"/>
      <c r="D31" s="280" t="s">
        <v>109</v>
      </c>
      <c r="E31" s="513" t="str">
        <f>'PLEASE FILL IN HERE FIRST!!!'!B15</f>
        <v>Freddy ALMENDARIZ</v>
      </c>
      <c r="F31" s="513"/>
      <c r="G31" s="513"/>
      <c r="H31" s="513"/>
      <c r="I31" s="513"/>
      <c r="J31" s="513"/>
    </row>
    <row r="32" spans="1:11" ht="13" customHeight="1">
      <c r="A32" s="271"/>
      <c r="B32" s="271"/>
      <c r="C32" s="272"/>
      <c r="D32" s="274" t="s">
        <v>138</v>
      </c>
      <c r="E32" s="526" t="str">
        <f>'PLEASE FILL IN HERE FIRST!!!'!B17</f>
        <v>00593 98 86 69 084</v>
      </c>
      <c r="F32" s="526"/>
      <c r="G32" s="526"/>
      <c r="H32" s="526"/>
      <c r="I32" s="526"/>
      <c r="J32" s="526"/>
    </row>
    <row r="33" spans="1:10" ht="13" customHeight="1">
      <c r="A33" s="271"/>
      <c r="B33" s="271"/>
      <c r="C33" s="272"/>
      <c r="D33" s="274" t="s">
        <v>107</v>
      </c>
      <c r="E33" s="526" t="str">
        <f>'PLEASE FILL IN HERE FIRST!!!'!B19</f>
        <v>no Fax</v>
      </c>
      <c r="F33" s="526"/>
      <c r="G33" s="526"/>
      <c r="H33" s="526"/>
      <c r="I33" s="526"/>
      <c r="J33" s="526"/>
    </row>
    <row r="34" spans="1:10" ht="13" customHeight="1">
      <c r="A34" s="275"/>
      <c r="B34" s="275"/>
      <c r="C34" s="276"/>
      <c r="D34" s="277" t="s">
        <v>212</v>
      </c>
      <c r="E34" s="547" t="str">
        <f>'PLEASE FILL IN HERE FIRST!!!'!B21</f>
        <v>falmendariz@ittf.com</v>
      </c>
      <c r="F34" s="548"/>
      <c r="G34" s="548"/>
      <c r="H34" s="548"/>
      <c r="I34" s="548"/>
      <c r="J34" s="548"/>
    </row>
    <row r="35" spans="1:10" ht="10" customHeight="1">
      <c r="D35" s="279"/>
    </row>
    <row r="36" spans="1:10" ht="13" customHeight="1">
      <c r="A36" s="267">
        <v>4</v>
      </c>
      <c r="B36" s="268" t="s">
        <v>139</v>
      </c>
      <c r="C36" s="269"/>
      <c r="D36" s="270">
        <v>1</v>
      </c>
      <c r="E36" s="484"/>
      <c r="F36" s="484"/>
      <c r="G36" s="484"/>
      <c r="H36" s="484"/>
      <c r="I36" s="484"/>
      <c r="J36" s="484"/>
    </row>
    <row r="37" spans="1:10" ht="13" customHeight="1">
      <c r="A37" s="271"/>
      <c r="B37" s="271"/>
      <c r="C37" s="272"/>
      <c r="D37" s="273">
        <v>2</v>
      </c>
      <c r="E37" s="491"/>
      <c r="F37" s="491"/>
      <c r="G37" s="491"/>
      <c r="H37" s="491"/>
      <c r="I37" s="491"/>
      <c r="J37" s="491"/>
    </row>
    <row r="38" spans="1:10" ht="13" customHeight="1">
      <c r="A38" s="271"/>
      <c r="B38" s="271"/>
      <c r="C38" s="272"/>
      <c r="D38" s="273">
        <v>3</v>
      </c>
      <c r="E38" s="491"/>
      <c r="F38" s="491"/>
      <c r="G38" s="491"/>
      <c r="H38" s="491"/>
      <c r="I38" s="491"/>
      <c r="J38" s="491"/>
    </row>
    <row r="39" spans="1:10" ht="13" customHeight="1">
      <c r="A39" s="271"/>
      <c r="B39" s="271"/>
      <c r="C39" s="272"/>
      <c r="D39" s="274" t="s">
        <v>138</v>
      </c>
      <c r="E39" s="483"/>
      <c r="F39" s="483"/>
      <c r="G39" s="483"/>
      <c r="H39" s="483"/>
      <c r="I39" s="483"/>
      <c r="J39" s="483"/>
    </row>
    <row r="40" spans="1:10" ht="13" hidden="1" customHeight="1">
      <c r="A40" s="271"/>
      <c r="B40" s="271"/>
      <c r="C40" s="272"/>
      <c r="D40" s="274" t="s">
        <v>107</v>
      </c>
      <c r="E40" s="534"/>
      <c r="F40" s="534"/>
      <c r="G40" s="534"/>
      <c r="H40" s="534"/>
      <c r="I40" s="534"/>
      <c r="J40" s="534"/>
    </row>
    <row r="41" spans="1:10" ht="13" customHeight="1">
      <c r="A41" s="271"/>
      <c r="B41" s="271"/>
      <c r="C41" s="272"/>
      <c r="D41" s="274" t="s">
        <v>212</v>
      </c>
      <c r="E41" s="499"/>
      <c r="F41" s="499"/>
      <c r="G41" s="499"/>
      <c r="H41" s="499"/>
      <c r="I41" s="499"/>
      <c r="J41" s="499"/>
    </row>
    <row r="42" spans="1:10" ht="13" customHeight="1">
      <c r="A42" s="275"/>
      <c r="B42" s="275"/>
      <c r="C42" s="276"/>
      <c r="D42" s="277" t="s">
        <v>326</v>
      </c>
      <c r="E42" s="497"/>
      <c r="F42" s="497"/>
      <c r="G42" s="497"/>
      <c r="H42" s="497"/>
      <c r="I42" s="497"/>
      <c r="J42" s="497"/>
    </row>
    <row r="43" spans="1:10" ht="10" customHeight="1">
      <c r="D43" s="279"/>
    </row>
    <row r="44" spans="1:10" ht="13" customHeight="1">
      <c r="A44" s="267">
        <v>5</v>
      </c>
      <c r="B44" s="268" t="s">
        <v>140</v>
      </c>
      <c r="C44" s="269"/>
      <c r="D44" s="270">
        <v>1</v>
      </c>
      <c r="E44" s="513" t="str">
        <f>'PLEASE FILL IN HERE FIRST!!!'!B53</f>
        <v>Men's Singles (MS)</v>
      </c>
      <c r="F44" s="513"/>
      <c r="G44" s="285" t="b">
        <f>'PLEASE FILL IN HERE FIRST!!!'!A53</f>
        <v>0</v>
      </c>
      <c r="H44" s="286"/>
      <c r="I44" s="286"/>
      <c r="J44" s="287"/>
    </row>
    <row r="45" spans="1:10" ht="13" customHeight="1">
      <c r="A45" s="271"/>
      <c r="B45" s="271"/>
      <c r="C45" s="272"/>
      <c r="D45" s="273">
        <v>2</v>
      </c>
      <c r="E45" s="546" t="str">
        <f>'PLEASE FILL IN HERE FIRST!!!'!B55</f>
        <v>Women's Singles (WS)</v>
      </c>
      <c r="F45" s="526"/>
      <c r="G45" s="288" t="b">
        <f>'PLEASE FILL IN HERE FIRST!!!'!A55</f>
        <v>0</v>
      </c>
      <c r="H45" s="289"/>
      <c r="I45" s="289"/>
      <c r="J45" s="290"/>
    </row>
    <row r="46" spans="1:10" ht="13" customHeight="1">
      <c r="A46" s="490"/>
      <c r="B46" s="490"/>
      <c r="C46" s="490"/>
      <c r="D46" s="273">
        <v>3</v>
      </c>
      <c r="E46" s="533" t="str">
        <f>'PLEASE FILL IN HERE FIRST!!!'!B57</f>
        <v>Men's Doubles (MD)</v>
      </c>
      <c r="F46" s="533"/>
      <c r="G46" s="291" t="b">
        <f>'PLEASE FILL IN HERE FIRST!!!'!A57</f>
        <v>0</v>
      </c>
      <c r="H46" s="289"/>
      <c r="I46" s="289"/>
      <c r="J46" s="292"/>
    </row>
    <row r="47" spans="1:10" ht="13" customHeight="1">
      <c r="A47" s="490"/>
      <c r="B47" s="490"/>
      <c r="C47" s="490"/>
      <c r="D47" s="273">
        <v>4</v>
      </c>
      <c r="E47" s="533" t="str">
        <f>'PLEASE FILL IN HERE FIRST!!!'!B59</f>
        <v>Women's Doubles (WD)</v>
      </c>
      <c r="F47" s="533"/>
      <c r="G47" s="291" t="b">
        <f>'PLEASE FILL IN HERE FIRST!!!'!A57</f>
        <v>0</v>
      </c>
      <c r="H47" s="289"/>
      <c r="I47" s="289"/>
      <c r="J47" s="288"/>
    </row>
    <row r="48" spans="1:10" ht="15" hidden="1" customHeight="1">
      <c r="A48" s="490"/>
      <c r="B48" s="490"/>
      <c r="C48" s="490"/>
      <c r="D48" s="273">
        <v>5</v>
      </c>
      <c r="E48" s="527" t="e">
        <f>IF('PLEASE FILL IN HERE FIRST!!!'!A61="mandatory event",'PLEASE FILL IN HERE FIRST!!!'!B61,IF('PLEASE FILL IN HERE FIRST!!!'!A61="confirmed event",'PLEASE FILL IN HERE FIRST!!!'!B61,IF('PLEASE FILL IN HERE FIRST!!!'!A61="No"," ")))</f>
        <v>#REF!</v>
      </c>
      <c r="F48" s="527"/>
      <c r="G48" s="291" t="e">
        <f>'PLEASE FILL IN HERE FIRST!!!'!A61</f>
        <v>#REF!</v>
      </c>
      <c r="H48" s="293"/>
      <c r="I48" s="293"/>
      <c r="J48" s="293"/>
    </row>
    <row r="49" spans="1:10" ht="15" customHeight="1">
      <c r="A49" s="490"/>
      <c r="B49" s="490"/>
      <c r="C49" s="490"/>
      <c r="D49" s="273">
        <v>5</v>
      </c>
      <c r="E49" s="527" t="e">
        <f>IF('PLEASE FILL IN HERE FIRST!!!'!A63="mandatory event",'PLEASE FILL IN HERE FIRST!!!'!B63,IF('PLEASE FILL IN HERE FIRST!!!'!A63="confirmed event",'PLEASE FILL IN HERE FIRST!!!'!B63,IF('PLEASE FILL IN HERE FIRST!!!'!A63="No"," ")))</f>
        <v>#REF!</v>
      </c>
      <c r="F49" s="527"/>
      <c r="G49" s="291" t="e">
        <f>'PLEASE FILL IN HERE FIRST!!!'!A63</f>
        <v>#REF!</v>
      </c>
      <c r="H49" s="528" t="s">
        <v>434</v>
      </c>
      <c r="I49" s="528"/>
      <c r="J49" s="528"/>
    </row>
    <row r="50" spans="1:10" ht="15" customHeight="1">
      <c r="A50" s="490"/>
      <c r="B50" s="490"/>
      <c r="C50" s="490"/>
      <c r="D50" s="273">
        <v>6</v>
      </c>
      <c r="E50" s="527" t="e">
        <f>IF('PLEASE FILL IN HERE FIRST!!!'!A65="mandatory event",'PLEASE FILL IN HERE FIRST!!!'!B65,IF('PLEASE FILL IN HERE FIRST!!!'!A65="confirmed event",'PLEASE FILL IN HERE FIRST!!!'!B65,IF('PLEASE FILL IN HERE FIRST!!!'!A65="No"," ")))</f>
        <v>#REF!</v>
      </c>
      <c r="F50" s="527"/>
      <c r="G50" s="291" t="e">
        <f>'PLEASE FILL IN HERE FIRST!!!'!A65</f>
        <v>#REF!</v>
      </c>
      <c r="H50" s="528"/>
      <c r="I50" s="528"/>
      <c r="J50" s="528"/>
    </row>
    <row r="51" spans="1:10" ht="15" customHeight="1">
      <c r="A51" s="275"/>
      <c r="B51" s="275"/>
      <c r="C51" s="276"/>
      <c r="D51" s="294"/>
      <c r="E51" s="531" t="e">
        <f>IF(E49="U21 Men's Singles (U21 MS)","Under 21 Category for 2018 : Born on or after January 1st, 1997"," ")</f>
        <v>#REF!</v>
      </c>
      <c r="F51" s="531"/>
      <c r="G51" s="531"/>
      <c r="H51" s="531"/>
      <c r="I51" s="531"/>
      <c r="J51" s="531"/>
    </row>
    <row r="52" spans="1:10" ht="10" customHeight="1">
      <c r="E52" s="279"/>
      <c r="F52" s="279"/>
      <c r="G52" s="279"/>
      <c r="H52" s="279"/>
      <c r="I52" s="279"/>
      <c r="J52" s="279"/>
    </row>
    <row r="53" spans="1:10" ht="13" customHeight="1">
      <c r="A53" s="295">
        <v>6</v>
      </c>
      <c r="B53" s="296" t="s">
        <v>141</v>
      </c>
      <c r="C53" s="297"/>
      <c r="D53" s="298"/>
      <c r="E53" s="299" t="s">
        <v>416</v>
      </c>
      <c r="F53" s="300">
        <f>'PLEASE FILL IN HERE FIRST!!!'!B9</f>
        <v>44451</v>
      </c>
      <c r="G53" s="300" t="e">
        <f>INDEX(#REF!,MATCH('PLEASE FILL IN HERE FIRST!!!'!B7,#REF!,0))</f>
        <v>#REF!</v>
      </c>
      <c r="H53" s="256" t="s">
        <v>563</v>
      </c>
      <c r="I53" s="300" t="e">
        <f>INDEX(#REF!,MATCH('PLEASE FILL IN HERE FIRST!!!'!B7,#REF!,0))</f>
        <v>#REF!</v>
      </c>
      <c r="J53" s="300">
        <f>'PLEASE FILL IN HERE FIRST!!!'!D9</f>
        <v>44457</v>
      </c>
    </row>
    <row r="54" spans="1:10" ht="10" customHeight="1">
      <c r="E54" s="279"/>
      <c r="F54" s="279"/>
      <c r="G54" s="279"/>
      <c r="H54" s="279"/>
      <c r="I54" s="279"/>
      <c r="J54" s="279"/>
    </row>
    <row r="55" spans="1:10" ht="13" customHeight="1">
      <c r="A55" s="295">
        <v>7</v>
      </c>
      <c r="B55" s="296" t="s">
        <v>142</v>
      </c>
      <c r="C55" s="297"/>
      <c r="D55" s="298"/>
      <c r="E55" s="255" t="e">
        <f>INDEX(#REF!,MATCH('PLEASE FILL IN HERE FIRST!!!'!B7,#REF!,0))</f>
        <v>#REF!</v>
      </c>
      <c r="F55" s="256" t="e">
        <f>INDEX(#REF!,MATCH('PLEASE FILL IN HERE FIRST!!!'!B7,#REF!,0))</f>
        <v>#REF!</v>
      </c>
      <c r="G55" s="535" t="s">
        <v>407</v>
      </c>
      <c r="H55" s="535"/>
      <c r="I55" s="535"/>
      <c r="J55" s="535"/>
    </row>
    <row r="56" spans="1:10" ht="10" customHeight="1">
      <c r="E56" s="279"/>
      <c r="F56" s="279"/>
      <c r="G56" s="279"/>
      <c r="H56" s="279"/>
      <c r="I56" s="279"/>
      <c r="J56" s="279"/>
    </row>
    <row r="57" spans="1:10" ht="13" customHeight="1">
      <c r="A57" s="267">
        <v>8</v>
      </c>
      <c r="B57" s="268" t="s">
        <v>163</v>
      </c>
      <c r="C57" s="269"/>
      <c r="D57" s="301"/>
      <c r="E57" s="302" t="s">
        <v>143</v>
      </c>
      <c r="F57" s="287"/>
      <c r="G57" s="303"/>
      <c r="H57" s="304" t="s">
        <v>144</v>
      </c>
      <c r="I57" s="305"/>
      <c r="J57" s="287" t="s">
        <v>145</v>
      </c>
    </row>
    <row r="58" spans="1:10" ht="13" customHeight="1">
      <c r="A58" s="271"/>
      <c r="B58" s="271"/>
      <c r="C58" s="272"/>
      <c r="D58" s="272"/>
      <c r="E58" s="306" t="s">
        <v>144</v>
      </c>
      <c r="F58" s="491"/>
      <c r="G58" s="491"/>
      <c r="H58" s="491"/>
      <c r="I58" s="491"/>
      <c r="J58" s="491"/>
    </row>
    <row r="59" spans="1:10" ht="13" customHeight="1">
      <c r="A59" s="275"/>
      <c r="B59" s="275"/>
      <c r="C59" s="275"/>
      <c r="D59" s="275"/>
      <c r="E59" s="523" t="s">
        <v>340</v>
      </c>
      <c r="F59" s="523"/>
      <c r="G59" s="523"/>
      <c r="H59" s="523"/>
      <c r="I59" s="523"/>
      <c r="J59" s="523"/>
    </row>
    <row r="60" spans="1:10" ht="10" customHeight="1">
      <c r="E60" s="261"/>
      <c r="F60" s="261"/>
      <c r="G60" s="261"/>
      <c r="H60" s="261"/>
      <c r="I60" s="261"/>
      <c r="J60" s="261"/>
    </row>
    <row r="61" spans="1:10" ht="13" customHeight="1">
      <c r="A61" s="267">
        <v>9</v>
      </c>
      <c r="B61" s="268" t="s">
        <v>200</v>
      </c>
      <c r="C61" s="532" t="s">
        <v>21</v>
      </c>
      <c r="D61" s="532"/>
      <c r="E61" s="307"/>
      <c r="F61" s="529"/>
      <c r="G61" s="529"/>
      <c r="H61" s="308" t="s">
        <v>87</v>
      </c>
      <c r="I61" s="309" t="s">
        <v>311</v>
      </c>
      <c r="J61" s="310"/>
    </row>
    <row r="62" spans="1:10" ht="13" customHeight="1">
      <c r="A62" s="311"/>
      <c r="B62" s="311"/>
      <c r="C62" s="312"/>
      <c r="D62" s="274" t="s">
        <v>22</v>
      </c>
      <c r="E62" s="313"/>
      <c r="F62" s="524"/>
      <c r="G62" s="525"/>
      <c r="H62" s="314" t="s">
        <v>87</v>
      </c>
      <c r="I62" s="314"/>
      <c r="J62" s="314"/>
    </row>
    <row r="63" spans="1:10" ht="13" customHeight="1">
      <c r="A63" s="271"/>
      <c r="B63" s="271"/>
      <c r="C63" s="274"/>
      <c r="D63" s="274" t="s">
        <v>146</v>
      </c>
      <c r="E63" s="315"/>
      <c r="F63" s="516"/>
      <c r="G63" s="516"/>
      <c r="H63" s="314" t="s">
        <v>443</v>
      </c>
      <c r="I63" s="314"/>
      <c r="J63" s="314"/>
    </row>
    <row r="64" spans="1:10" ht="13" customHeight="1">
      <c r="A64" s="275"/>
      <c r="B64" s="275"/>
      <c r="C64" s="316"/>
      <c r="D64" s="277" t="s">
        <v>147</v>
      </c>
      <c r="E64" s="317"/>
      <c r="F64" s="530"/>
      <c r="G64" s="530"/>
      <c r="H64" s="318"/>
      <c r="I64" s="319"/>
      <c r="J64" s="319"/>
    </row>
    <row r="65" spans="1:10" ht="10" customHeight="1"/>
    <row r="66" spans="1:10" ht="13" customHeight="1">
      <c r="A66" s="267">
        <v>10</v>
      </c>
      <c r="B66" s="268" t="s">
        <v>148</v>
      </c>
      <c r="C66" s="269"/>
      <c r="D66" s="301"/>
      <c r="E66" s="320" t="s">
        <v>564</v>
      </c>
      <c r="F66" s="320"/>
      <c r="G66" s="321" t="e">
        <f>'PLEASE FILL IN HERE FIRST!!!'!B41</f>
        <v>#REF!</v>
      </c>
      <c r="H66" s="322"/>
      <c r="I66" s="320"/>
      <c r="J66" s="320"/>
    </row>
    <row r="67" spans="1:10" ht="13" customHeight="1">
      <c r="A67" s="275"/>
      <c r="B67" s="323"/>
      <c r="C67" s="324"/>
      <c r="D67" s="276"/>
      <c r="E67" s="325" t="s">
        <v>149</v>
      </c>
      <c r="F67" s="325"/>
      <c r="G67" s="326"/>
      <c r="H67" s="327" t="s">
        <v>150</v>
      </c>
      <c r="I67" s="325"/>
      <c r="J67" s="325"/>
    </row>
    <row r="68" spans="1:10" ht="10" customHeight="1">
      <c r="A68" s="260"/>
      <c r="B68" s="260"/>
      <c r="C68" s="261"/>
      <c r="D68" s="261"/>
      <c r="E68" s="292"/>
      <c r="F68" s="292"/>
      <c r="G68" s="292"/>
      <c r="H68" s="292"/>
      <c r="I68" s="292"/>
      <c r="J68" s="292"/>
    </row>
    <row r="69" spans="1:10" ht="13" customHeight="1">
      <c r="A69" s="267">
        <v>11</v>
      </c>
      <c r="B69" s="268" t="s">
        <v>151</v>
      </c>
      <c r="C69" s="269"/>
      <c r="D69" s="328" t="s">
        <v>127</v>
      </c>
      <c r="E69" s="536" t="s">
        <v>328</v>
      </c>
      <c r="F69" s="536"/>
      <c r="G69" s="536"/>
      <c r="H69" s="536"/>
      <c r="I69" s="536"/>
      <c r="J69" s="536"/>
    </row>
    <row r="70" spans="1:10" ht="13" customHeight="1">
      <c r="A70" s="311"/>
      <c r="B70" s="311"/>
      <c r="C70" s="329"/>
      <c r="D70" s="330"/>
      <c r="E70" s="517" t="s">
        <v>329</v>
      </c>
      <c r="F70" s="517"/>
      <c r="G70" s="517"/>
      <c r="H70" s="517"/>
      <c r="I70" s="517"/>
      <c r="J70" s="517"/>
    </row>
    <row r="71" spans="1:10" ht="13" customHeight="1">
      <c r="A71" s="311"/>
      <c r="B71" s="311"/>
      <c r="C71" s="329"/>
      <c r="D71" s="330"/>
      <c r="E71" s="517" t="s">
        <v>219</v>
      </c>
      <c r="F71" s="517"/>
      <c r="G71" s="517"/>
      <c r="H71" s="517"/>
      <c r="I71" s="517"/>
      <c r="J71" s="517"/>
    </row>
    <row r="72" spans="1:10" ht="13" customHeight="1">
      <c r="A72" s="311"/>
      <c r="B72" s="311"/>
      <c r="C72" s="329"/>
      <c r="D72" s="330"/>
      <c r="E72" s="517" t="s">
        <v>218</v>
      </c>
      <c r="F72" s="517"/>
      <c r="G72" s="517"/>
      <c r="H72" s="517"/>
      <c r="I72" s="517"/>
      <c r="J72" s="517"/>
    </row>
    <row r="73" spans="1:10" ht="5" customHeight="1">
      <c r="A73" s="311"/>
      <c r="B73" s="311"/>
      <c r="C73" s="329"/>
      <c r="D73" s="330"/>
      <c r="E73" s="516"/>
      <c r="F73" s="516"/>
      <c r="G73" s="516"/>
      <c r="H73" s="516"/>
      <c r="I73" s="516"/>
      <c r="J73" s="516"/>
    </row>
    <row r="74" spans="1:10" ht="15">
      <c r="A74" s="271"/>
      <c r="B74" s="331"/>
      <c r="C74" s="272"/>
      <c r="D74" s="512"/>
      <c r="E74" s="290" t="s">
        <v>330</v>
      </c>
      <c r="F74" s="290"/>
      <c r="G74" s="290"/>
      <c r="H74" s="290"/>
      <c r="I74" s="332" t="e">
        <f>'PLEASE FILL IN HERE FIRST!!!'!B47</f>
        <v>#N/A</v>
      </c>
      <c r="J74" s="288" t="str">
        <f>'PLEASE FILL IN HERE FIRST!!!'!B43</f>
        <v>US $</v>
      </c>
    </row>
    <row r="75" spans="1:10" ht="15">
      <c r="A75" s="271"/>
      <c r="B75" s="331"/>
      <c r="C75" s="272"/>
      <c r="D75" s="512"/>
      <c r="E75" s="518" t="s">
        <v>331</v>
      </c>
      <c r="F75" s="518"/>
      <c r="G75" s="518"/>
      <c r="H75" s="518"/>
      <c r="I75" s="332" t="e">
        <f>'PLEASE FILL IN HERE FIRST!!!'!B49</f>
        <v>#N/A</v>
      </c>
      <c r="J75" s="288" t="str">
        <f>'PLEASE FILL IN HERE FIRST!!!'!B43</f>
        <v>US $</v>
      </c>
    </row>
    <row r="76" spans="1:10" ht="13" customHeight="1">
      <c r="A76" s="271"/>
      <c r="B76" s="333"/>
      <c r="C76" s="549" t="s">
        <v>217</v>
      </c>
      <c r="D76" s="549"/>
      <c r="E76" s="519"/>
      <c r="F76" s="519"/>
      <c r="G76" s="519"/>
      <c r="H76" s="519"/>
      <c r="I76" s="519"/>
      <c r="J76" s="519"/>
    </row>
    <row r="77" spans="1:10">
      <c r="A77" s="271"/>
      <c r="B77" s="333"/>
      <c r="C77" s="549"/>
      <c r="D77" s="549"/>
      <c r="E77" s="520"/>
      <c r="F77" s="520"/>
      <c r="G77" s="520"/>
      <c r="H77" s="520"/>
      <c r="I77" s="520"/>
      <c r="J77" s="520"/>
    </row>
    <row r="78" spans="1:10">
      <c r="A78" s="271"/>
      <c r="B78" s="333"/>
      <c r="C78" s="549"/>
      <c r="D78" s="549"/>
      <c r="E78" s="520"/>
      <c r="F78" s="520"/>
      <c r="G78" s="520"/>
      <c r="H78" s="520"/>
      <c r="I78" s="520"/>
      <c r="J78" s="520"/>
    </row>
    <row r="79" spans="1:10">
      <c r="A79" s="271"/>
      <c r="B79" s="333"/>
      <c r="C79" s="549"/>
      <c r="D79" s="549"/>
      <c r="E79" s="520"/>
      <c r="F79" s="520"/>
      <c r="G79" s="520"/>
      <c r="H79" s="520"/>
      <c r="I79" s="520"/>
      <c r="J79" s="520"/>
    </row>
    <row r="80" spans="1:10">
      <c r="A80" s="271"/>
      <c r="B80" s="271"/>
      <c r="C80" s="549"/>
      <c r="D80" s="549"/>
      <c r="E80" s="521"/>
      <c r="F80" s="521"/>
      <c r="G80" s="521"/>
      <c r="H80" s="521"/>
      <c r="I80" s="521"/>
      <c r="J80" s="521"/>
    </row>
    <row r="81" spans="1:11" ht="15">
      <c r="A81" s="334"/>
      <c r="B81" s="334"/>
      <c r="C81" s="301"/>
      <c r="D81" s="328" t="s">
        <v>128</v>
      </c>
      <c r="E81" s="491"/>
      <c r="F81" s="491"/>
      <c r="G81" s="491"/>
      <c r="H81" s="491"/>
      <c r="I81" s="491"/>
      <c r="J81" s="491"/>
    </row>
    <row r="82" spans="1:11" ht="15">
      <c r="A82" s="271"/>
      <c r="B82" s="271"/>
      <c r="C82" s="272"/>
      <c r="D82" s="274" t="s">
        <v>152</v>
      </c>
      <c r="E82" s="491"/>
      <c r="F82" s="491"/>
      <c r="G82" s="491"/>
      <c r="H82" s="491"/>
      <c r="I82" s="491"/>
      <c r="J82" s="491"/>
    </row>
    <row r="83" spans="1:11" ht="15">
      <c r="A83" s="271"/>
      <c r="B83" s="271"/>
      <c r="C83" s="272"/>
      <c r="D83" s="274" t="s">
        <v>152</v>
      </c>
      <c r="E83" s="491"/>
      <c r="F83" s="491"/>
      <c r="G83" s="491"/>
      <c r="H83" s="491"/>
      <c r="I83" s="491"/>
      <c r="J83" s="491"/>
    </row>
    <row r="84" spans="1:11" ht="15">
      <c r="A84" s="271"/>
      <c r="B84" s="271"/>
      <c r="C84" s="272"/>
      <c r="D84" s="274" t="s">
        <v>153</v>
      </c>
      <c r="E84" s="483"/>
      <c r="F84" s="483"/>
      <c r="G84" s="483"/>
      <c r="H84" s="483"/>
      <c r="I84" s="483"/>
      <c r="J84" s="483"/>
    </row>
    <row r="85" spans="1:11" ht="15">
      <c r="A85" s="271"/>
      <c r="B85" s="271"/>
      <c r="C85" s="272"/>
      <c r="D85" s="274" t="s">
        <v>154</v>
      </c>
      <c r="E85" s="483"/>
      <c r="F85" s="483"/>
      <c r="G85" s="483"/>
      <c r="H85" s="483"/>
      <c r="I85" s="483"/>
      <c r="J85" s="483"/>
    </row>
    <row r="86" spans="1:11" ht="15">
      <c r="A86" s="271"/>
      <c r="B86" s="271"/>
      <c r="C86" s="272"/>
      <c r="D86" s="274" t="s">
        <v>326</v>
      </c>
      <c r="E86" s="515"/>
      <c r="F86" s="515"/>
      <c r="G86" s="515"/>
      <c r="H86" s="515"/>
      <c r="I86" s="515"/>
      <c r="J86" s="515"/>
    </row>
    <row r="87" spans="1:11" ht="15">
      <c r="A87" s="271"/>
      <c r="B87" s="271"/>
      <c r="C87" s="272"/>
      <c r="D87" s="272"/>
      <c r="E87" s="522" t="s">
        <v>155</v>
      </c>
      <c r="F87" s="522"/>
      <c r="G87" s="522"/>
      <c r="H87" s="335">
        <v>140</v>
      </c>
      <c r="I87" s="336" t="str">
        <f>'PLEASE FILL IN HERE FIRST!!!'!B43</f>
        <v>US $</v>
      </c>
      <c r="J87" s="290"/>
    </row>
    <row r="88" spans="1:11" ht="15">
      <c r="A88" s="271"/>
      <c r="B88" s="271"/>
      <c r="C88" s="272"/>
      <c r="D88" s="272"/>
      <c r="E88" s="522" t="s">
        <v>156</v>
      </c>
      <c r="F88" s="522"/>
      <c r="G88" s="522"/>
      <c r="H88" s="335">
        <v>90</v>
      </c>
      <c r="I88" s="336" t="str">
        <f>'PLEASE FILL IN HERE FIRST!!!'!B43</f>
        <v>US $</v>
      </c>
      <c r="J88" s="290"/>
    </row>
    <row r="89" spans="1:11" ht="15" customHeight="1">
      <c r="A89" s="271"/>
      <c r="B89" s="271"/>
      <c r="C89" s="272"/>
      <c r="D89" s="337"/>
      <c r="E89" s="538" t="s">
        <v>332</v>
      </c>
      <c r="F89" s="538"/>
      <c r="G89" s="538"/>
      <c r="H89" s="538"/>
      <c r="I89" s="538"/>
      <c r="J89" s="538"/>
    </row>
    <row r="90" spans="1:11">
      <c r="A90" s="271"/>
      <c r="B90" s="271"/>
      <c r="C90" s="272"/>
      <c r="D90" s="337"/>
      <c r="E90" s="338" t="s">
        <v>209</v>
      </c>
      <c r="F90" s="338"/>
      <c r="G90" s="338"/>
      <c r="H90" s="338"/>
      <c r="I90" s="338"/>
      <c r="J90" s="338"/>
      <c r="K90" s="339"/>
    </row>
    <row r="91" spans="1:11">
      <c r="A91" s="271"/>
      <c r="B91" s="271"/>
      <c r="C91" s="272"/>
      <c r="D91" s="337"/>
      <c r="E91" s="539" t="s">
        <v>210</v>
      </c>
      <c r="F91" s="539"/>
      <c r="G91" s="539"/>
      <c r="H91" s="539"/>
      <c r="I91" s="539"/>
      <c r="J91" s="539"/>
      <c r="K91" s="539"/>
    </row>
    <row r="92" spans="1:11">
      <c r="A92" s="271"/>
      <c r="B92" s="271"/>
      <c r="C92" s="272"/>
      <c r="D92" s="337"/>
      <c r="E92" s="539" t="s">
        <v>211</v>
      </c>
      <c r="F92" s="539"/>
      <c r="G92" s="539"/>
      <c r="H92" s="539"/>
      <c r="I92" s="539"/>
      <c r="J92" s="539"/>
      <c r="K92" s="539"/>
    </row>
    <row r="93" spans="1:11" ht="13" customHeight="1">
      <c r="A93" s="271"/>
      <c r="B93" s="333"/>
      <c r="C93" s="544" t="s">
        <v>217</v>
      </c>
      <c r="D93" s="544"/>
      <c r="E93" s="541"/>
      <c r="F93" s="541"/>
      <c r="G93" s="541"/>
      <c r="H93" s="541"/>
      <c r="I93" s="541"/>
      <c r="J93" s="541"/>
    </row>
    <row r="94" spans="1:11">
      <c r="A94" s="271"/>
      <c r="B94" s="340"/>
      <c r="C94" s="544"/>
      <c r="D94" s="544"/>
      <c r="E94" s="542"/>
      <c r="F94" s="542"/>
      <c r="G94" s="542"/>
      <c r="H94" s="542"/>
      <c r="I94" s="542"/>
      <c r="J94" s="542"/>
    </row>
    <row r="95" spans="1:11">
      <c r="A95" s="271"/>
      <c r="B95" s="340"/>
      <c r="C95" s="544"/>
      <c r="D95" s="544"/>
      <c r="E95" s="542"/>
      <c r="F95" s="542"/>
      <c r="G95" s="542"/>
      <c r="H95" s="542"/>
      <c r="I95" s="542"/>
      <c r="J95" s="542"/>
    </row>
    <row r="96" spans="1:11">
      <c r="A96" s="271"/>
      <c r="B96" s="340"/>
      <c r="C96" s="544"/>
      <c r="D96" s="544"/>
      <c r="E96" s="542"/>
      <c r="F96" s="542"/>
      <c r="G96" s="542"/>
      <c r="H96" s="542"/>
      <c r="I96" s="542"/>
      <c r="J96" s="542"/>
    </row>
    <row r="97" spans="1:11">
      <c r="A97" s="275"/>
      <c r="B97" s="275"/>
      <c r="C97" s="545"/>
      <c r="D97" s="545"/>
      <c r="E97" s="543"/>
      <c r="F97" s="543"/>
      <c r="G97" s="543"/>
      <c r="H97" s="543"/>
      <c r="I97" s="543"/>
      <c r="J97" s="543"/>
    </row>
    <row r="98" spans="1:11" ht="5" customHeight="1">
      <c r="A98" s="260"/>
      <c r="B98" s="260"/>
      <c r="C98" s="261"/>
      <c r="D98" s="261"/>
      <c r="E98" s="261"/>
      <c r="F98" s="261"/>
      <c r="G98" s="261"/>
      <c r="H98" s="261"/>
      <c r="I98" s="261"/>
      <c r="J98" s="261"/>
    </row>
    <row r="99" spans="1:11" ht="15">
      <c r="A99" s="341"/>
      <c r="B99" s="268"/>
      <c r="C99" s="270"/>
      <c r="D99" s="328" t="s">
        <v>129</v>
      </c>
      <c r="E99" s="492"/>
      <c r="F99" s="492"/>
      <c r="G99" s="492"/>
      <c r="H99" s="492"/>
      <c r="I99" s="492"/>
      <c r="J99" s="492"/>
    </row>
    <row r="100" spans="1:11" ht="15">
      <c r="A100" s="271"/>
      <c r="B100" s="271"/>
      <c r="C100" s="273"/>
      <c r="D100" s="274" t="s">
        <v>152</v>
      </c>
      <c r="E100" s="491"/>
      <c r="F100" s="491"/>
      <c r="G100" s="491"/>
      <c r="H100" s="491"/>
      <c r="I100" s="491"/>
      <c r="J100" s="491"/>
    </row>
    <row r="101" spans="1:11" ht="15">
      <c r="A101" s="271"/>
      <c r="B101" s="271"/>
      <c r="C101" s="273"/>
      <c r="D101" s="274" t="s">
        <v>152</v>
      </c>
      <c r="E101" s="491"/>
      <c r="F101" s="491"/>
      <c r="G101" s="491"/>
      <c r="H101" s="491"/>
      <c r="I101" s="491"/>
      <c r="J101" s="491"/>
    </row>
    <row r="102" spans="1:11" ht="15">
      <c r="A102" s="271"/>
      <c r="B102" s="271"/>
      <c r="C102" s="273"/>
      <c r="D102" s="274" t="s">
        <v>153</v>
      </c>
      <c r="E102" s="483"/>
      <c r="F102" s="483"/>
      <c r="G102" s="483"/>
      <c r="H102" s="483"/>
      <c r="I102" s="483"/>
      <c r="J102" s="483"/>
    </row>
    <row r="103" spans="1:11" ht="15">
      <c r="A103" s="271"/>
      <c r="B103" s="271"/>
      <c r="C103" s="273"/>
      <c r="D103" s="274" t="s">
        <v>154</v>
      </c>
      <c r="E103" s="483"/>
      <c r="F103" s="483"/>
      <c r="G103" s="483"/>
      <c r="H103" s="483"/>
      <c r="I103" s="483"/>
      <c r="J103" s="483"/>
    </row>
    <row r="104" spans="1:11" ht="15">
      <c r="A104" s="271"/>
      <c r="B104" s="271"/>
      <c r="C104" s="273"/>
      <c r="D104" s="274" t="s">
        <v>326</v>
      </c>
      <c r="E104" s="515"/>
      <c r="F104" s="515"/>
      <c r="G104" s="515"/>
      <c r="H104" s="515"/>
      <c r="I104" s="515"/>
      <c r="J104" s="515"/>
    </row>
    <row r="105" spans="1:11" ht="15">
      <c r="A105" s="271"/>
      <c r="B105" s="271"/>
      <c r="C105" s="273"/>
      <c r="D105" s="273"/>
      <c r="E105" s="292" t="s">
        <v>155</v>
      </c>
      <c r="F105" s="292"/>
      <c r="G105" s="292"/>
      <c r="H105" s="335"/>
      <c r="I105" s="336" t="str">
        <f>'PLEASE FILL IN HERE FIRST!!!'!B43</f>
        <v>US $</v>
      </c>
      <c r="J105" s="290"/>
    </row>
    <row r="106" spans="1:11" ht="15">
      <c r="A106" s="271"/>
      <c r="B106" s="271"/>
      <c r="C106" s="273"/>
      <c r="D106" s="273"/>
      <c r="E106" s="292" t="s">
        <v>156</v>
      </c>
      <c r="F106" s="292"/>
      <c r="G106" s="292"/>
      <c r="H106" s="335"/>
      <c r="I106" s="336" t="str">
        <f>'PLEASE FILL IN HERE FIRST!!!'!B43</f>
        <v>US $</v>
      </c>
      <c r="J106" s="290"/>
    </row>
    <row r="107" spans="1:11" ht="15">
      <c r="A107" s="271"/>
      <c r="B107" s="271"/>
      <c r="C107" s="273"/>
      <c r="D107" s="273"/>
      <c r="E107" s="292" t="s">
        <v>332</v>
      </c>
      <c r="F107" s="292"/>
      <c r="G107" s="292"/>
      <c r="H107" s="292"/>
      <c r="I107" s="292"/>
      <c r="J107" s="292"/>
      <c r="K107" s="342"/>
    </row>
    <row r="108" spans="1:11" ht="14">
      <c r="A108" s="271"/>
      <c r="B108" s="271"/>
      <c r="C108" s="273"/>
      <c r="D108" s="273"/>
      <c r="E108" s="514" t="s">
        <v>209</v>
      </c>
      <c r="F108" s="514"/>
      <c r="G108" s="514"/>
      <c r="H108" s="514"/>
      <c r="I108" s="514"/>
      <c r="J108" s="514"/>
    </row>
    <row r="109" spans="1:11" ht="14">
      <c r="A109" s="271"/>
      <c r="B109" s="271"/>
      <c r="C109" s="273"/>
      <c r="D109" s="273"/>
      <c r="E109" s="514" t="s">
        <v>210</v>
      </c>
      <c r="F109" s="514"/>
      <c r="G109" s="514"/>
      <c r="H109" s="514"/>
      <c r="I109" s="514"/>
      <c r="J109" s="514"/>
    </row>
    <row r="110" spans="1:11" ht="14">
      <c r="A110" s="271"/>
      <c r="B110" s="271"/>
      <c r="C110" s="273"/>
      <c r="D110" s="273"/>
      <c r="E110" s="514" t="s">
        <v>211</v>
      </c>
      <c r="F110" s="514"/>
      <c r="G110" s="514"/>
      <c r="H110" s="514"/>
      <c r="I110" s="514"/>
      <c r="J110" s="514"/>
      <c r="K110" s="342"/>
    </row>
    <row r="111" spans="1:11" ht="13" customHeight="1">
      <c r="A111" s="271"/>
      <c r="B111" s="333"/>
      <c r="C111" s="544" t="s">
        <v>217</v>
      </c>
      <c r="D111" s="544"/>
      <c r="E111" s="541"/>
      <c r="F111" s="541"/>
      <c r="G111" s="541"/>
      <c r="H111" s="541"/>
      <c r="I111" s="541"/>
      <c r="J111" s="541"/>
    </row>
    <row r="112" spans="1:11" ht="13" customHeight="1">
      <c r="A112" s="271"/>
      <c r="B112" s="340"/>
      <c r="C112" s="544"/>
      <c r="D112" s="544"/>
      <c r="E112" s="542"/>
      <c r="F112" s="542"/>
      <c r="G112" s="542"/>
      <c r="H112" s="542"/>
      <c r="I112" s="542"/>
      <c r="J112" s="542"/>
    </row>
    <row r="113" spans="1:11">
      <c r="A113" s="271"/>
      <c r="B113" s="340"/>
      <c r="C113" s="544"/>
      <c r="D113" s="544"/>
      <c r="E113" s="542"/>
      <c r="F113" s="542"/>
      <c r="G113" s="542"/>
      <c r="H113" s="542"/>
      <c r="I113" s="542"/>
      <c r="J113" s="542"/>
    </row>
    <row r="114" spans="1:11">
      <c r="A114" s="271"/>
      <c r="B114" s="340"/>
      <c r="C114" s="544"/>
      <c r="D114" s="544"/>
      <c r="E114" s="542"/>
      <c r="F114" s="542"/>
      <c r="G114" s="542"/>
      <c r="H114" s="542"/>
      <c r="I114" s="542"/>
      <c r="J114" s="542"/>
    </row>
    <row r="115" spans="1:11">
      <c r="A115" s="275"/>
      <c r="B115" s="275"/>
      <c r="C115" s="545"/>
      <c r="D115" s="545"/>
      <c r="E115" s="543"/>
      <c r="F115" s="543"/>
      <c r="G115" s="543"/>
      <c r="H115" s="543"/>
      <c r="I115" s="543"/>
      <c r="J115" s="543"/>
    </row>
    <row r="116" spans="1:11" ht="5" customHeight="1">
      <c r="A116" s="260"/>
      <c r="B116" s="260"/>
      <c r="C116" s="261"/>
      <c r="D116" s="261"/>
      <c r="E116" s="261"/>
      <c r="F116" s="261"/>
      <c r="G116" s="261"/>
      <c r="H116" s="261"/>
      <c r="I116" s="261"/>
      <c r="J116" s="261"/>
    </row>
    <row r="117" spans="1:11" ht="13" customHeight="1">
      <c r="A117" s="267">
        <v>11</v>
      </c>
      <c r="B117" s="268" t="s">
        <v>151</v>
      </c>
      <c r="C117" s="270"/>
      <c r="D117" s="328" t="s">
        <v>61</v>
      </c>
      <c r="E117" s="492"/>
      <c r="F117" s="492"/>
      <c r="G117" s="492"/>
      <c r="H117" s="492"/>
      <c r="I117" s="492"/>
      <c r="J117" s="492"/>
    </row>
    <row r="118" spans="1:11" ht="13" customHeight="1">
      <c r="A118" s="271"/>
      <c r="B118" s="271"/>
      <c r="C118" s="273"/>
      <c r="D118" s="274" t="s">
        <v>152</v>
      </c>
      <c r="E118" s="491"/>
      <c r="F118" s="491"/>
      <c r="G118" s="491"/>
      <c r="H118" s="491"/>
      <c r="I118" s="491"/>
      <c r="J118" s="491"/>
    </row>
    <row r="119" spans="1:11" ht="13" customHeight="1">
      <c r="A119" s="271"/>
      <c r="B119" s="271"/>
      <c r="C119" s="273"/>
      <c r="D119" s="274" t="s">
        <v>152</v>
      </c>
      <c r="E119" s="491"/>
      <c r="F119" s="491"/>
      <c r="G119" s="491"/>
      <c r="H119" s="491"/>
      <c r="I119" s="491"/>
      <c r="J119" s="491"/>
    </row>
    <row r="120" spans="1:11" ht="13" customHeight="1">
      <c r="A120" s="271"/>
      <c r="B120" s="271"/>
      <c r="C120" s="273"/>
      <c r="D120" s="274" t="s">
        <v>153</v>
      </c>
      <c r="E120" s="483"/>
      <c r="F120" s="483"/>
      <c r="G120" s="483"/>
      <c r="H120" s="483"/>
      <c r="I120" s="483"/>
      <c r="J120" s="483"/>
    </row>
    <row r="121" spans="1:11" ht="13" customHeight="1">
      <c r="A121" s="271"/>
      <c r="B121" s="271"/>
      <c r="C121" s="273"/>
      <c r="D121" s="274" t="s">
        <v>154</v>
      </c>
      <c r="E121" s="483"/>
      <c r="F121" s="483"/>
      <c r="G121" s="483"/>
      <c r="H121" s="483"/>
      <c r="I121" s="483"/>
      <c r="J121" s="483"/>
    </row>
    <row r="122" spans="1:11" ht="13" customHeight="1">
      <c r="A122" s="271"/>
      <c r="B122" s="271"/>
      <c r="C122" s="273"/>
      <c r="D122" s="274" t="s">
        <v>326</v>
      </c>
      <c r="E122" s="515"/>
      <c r="F122" s="515"/>
      <c r="G122" s="515"/>
      <c r="H122" s="515"/>
      <c r="I122" s="515"/>
      <c r="J122" s="515"/>
    </row>
    <row r="123" spans="1:11" ht="13" customHeight="1">
      <c r="A123" s="271"/>
      <c r="B123" s="271"/>
      <c r="C123" s="273"/>
      <c r="D123" s="273"/>
      <c r="E123" s="292" t="s">
        <v>155</v>
      </c>
      <c r="F123" s="292"/>
      <c r="G123" s="292"/>
      <c r="H123" s="335"/>
      <c r="I123" s="336" t="str">
        <f>'PLEASE FILL IN HERE FIRST!!!'!B43</f>
        <v>US $</v>
      </c>
      <c r="J123" s="290"/>
    </row>
    <row r="124" spans="1:11" ht="13" customHeight="1">
      <c r="A124" s="271"/>
      <c r="B124" s="271"/>
      <c r="C124" s="273"/>
      <c r="D124" s="273"/>
      <c r="E124" s="292" t="s">
        <v>156</v>
      </c>
      <c r="F124" s="292"/>
      <c r="G124" s="292"/>
      <c r="H124" s="335"/>
      <c r="I124" s="336" t="str">
        <f>'PLEASE FILL IN HERE FIRST!!!'!B43</f>
        <v>US $</v>
      </c>
      <c r="J124" s="290"/>
    </row>
    <row r="125" spans="1:11" ht="13" customHeight="1">
      <c r="A125" s="271"/>
      <c r="B125" s="271"/>
      <c r="C125" s="273"/>
      <c r="D125" s="273"/>
      <c r="E125" s="292" t="s">
        <v>332</v>
      </c>
      <c r="F125" s="292"/>
      <c r="G125" s="292"/>
      <c r="H125" s="292"/>
      <c r="I125" s="292"/>
      <c r="J125" s="292"/>
      <c r="K125" s="342"/>
    </row>
    <row r="126" spans="1:11" ht="13" customHeight="1">
      <c r="A126" s="271"/>
      <c r="B126" s="271"/>
      <c r="C126" s="273"/>
      <c r="D126" s="273"/>
      <c r="E126" s="514" t="s">
        <v>209</v>
      </c>
      <c r="F126" s="514"/>
      <c r="G126" s="514"/>
      <c r="H126" s="514"/>
      <c r="I126" s="514"/>
      <c r="J126" s="514"/>
    </row>
    <row r="127" spans="1:11" ht="13" customHeight="1">
      <c r="A127" s="271"/>
      <c r="B127" s="271"/>
      <c r="C127" s="273"/>
      <c r="D127" s="273"/>
      <c r="E127" s="514" t="s">
        <v>210</v>
      </c>
      <c r="F127" s="514"/>
      <c r="G127" s="514"/>
      <c r="H127" s="514"/>
      <c r="I127" s="514"/>
      <c r="J127" s="514"/>
    </row>
    <row r="128" spans="1:11" ht="13" customHeight="1">
      <c r="A128" s="271"/>
      <c r="B128" s="271"/>
      <c r="C128" s="273"/>
      <c r="D128" s="273"/>
      <c r="E128" s="514" t="s">
        <v>211</v>
      </c>
      <c r="F128" s="514"/>
      <c r="G128" s="514"/>
      <c r="H128" s="514"/>
      <c r="I128" s="514"/>
      <c r="J128" s="514"/>
      <c r="K128" s="342"/>
    </row>
    <row r="129" spans="1:10" ht="13" customHeight="1">
      <c r="A129" s="271"/>
      <c r="B129" s="333"/>
      <c r="C129" s="544" t="s">
        <v>217</v>
      </c>
      <c r="D129" s="544"/>
      <c r="E129" s="541"/>
      <c r="F129" s="541"/>
      <c r="G129" s="541"/>
      <c r="H129" s="541"/>
      <c r="I129" s="541"/>
      <c r="J129" s="541"/>
    </row>
    <row r="130" spans="1:10" ht="13" customHeight="1">
      <c r="A130" s="271"/>
      <c r="B130" s="340"/>
      <c r="C130" s="544"/>
      <c r="D130" s="544"/>
      <c r="E130" s="542"/>
      <c r="F130" s="542"/>
      <c r="G130" s="542"/>
      <c r="H130" s="542"/>
      <c r="I130" s="542"/>
      <c r="J130" s="542"/>
    </row>
    <row r="131" spans="1:10" ht="13" customHeight="1">
      <c r="A131" s="271"/>
      <c r="B131" s="340"/>
      <c r="C131" s="544"/>
      <c r="D131" s="544"/>
      <c r="E131" s="542"/>
      <c r="F131" s="542"/>
      <c r="G131" s="542"/>
      <c r="H131" s="542"/>
      <c r="I131" s="542"/>
      <c r="J131" s="542"/>
    </row>
    <row r="132" spans="1:10" ht="13" customHeight="1">
      <c r="A132" s="271"/>
      <c r="B132" s="340"/>
      <c r="C132" s="544"/>
      <c r="D132" s="544"/>
      <c r="E132" s="542"/>
      <c r="F132" s="542"/>
      <c r="G132" s="542"/>
      <c r="H132" s="542"/>
      <c r="I132" s="542"/>
      <c r="J132" s="542"/>
    </row>
    <row r="133" spans="1:10" ht="13" customHeight="1">
      <c r="A133" s="275"/>
      <c r="B133" s="275"/>
      <c r="C133" s="545"/>
      <c r="D133" s="545"/>
      <c r="E133" s="543"/>
      <c r="F133" s="543"/>
      <c r="G133" s="543"/>
      <c r="H133" s="543"/>
      <c r="I133" s="543"/>
      <c r="J133" s="543"/>
    </row>
    <row r="134" spans="1:10" ht="5" customHeight="1">
      <c r="A134" s="260"/>
      <c r="B134" s="343"/>
      <c r="C134" s="344"/>
      <c r="D134" s="344"/>
      <c r="E134" s="344"/>
      <c r="F134" s="344"/>
      <c r="G134" s="344"/>
      <c r="H134" s="345"/>
      <c r="I134" s="346"/>
      <c r="J134" s="347"/>
    </row>
    <row r="135" spans="1:10" ht="13" customHeight="1">
      <c r="A135" s="267">
        <v>12</v>
      </c>
      <c r="B135" s="268" t="s">
        <v>62</v>
      </c>
      <c r="C135" s="269"/>
      <c r="D135" s="301"/>
      <c r="E135" s="348" t="s">
        <v>14</v>
      </c>
      <c r="F135" s="484"/>
      <c r="G135" s="484"/>
      <c r="H135" s="484"/>
      <c r="I135" s="484"/>
      <c r="J135" s="484"/>
    </row>
    <row r="136" spans="1:10" ht="13" customHeight="1">
      <c r="A136" s="271"/>
      <c r="B136" s="271"/>
      <c r="C136" s="272"/>
      <c r="D136" s="272"/>
      <c r="E136" s="349" t="s">
        <v>108</v>
      </c>
      <c r="F136" s="292" t="s">
        <v>64</v>
      </c>
      <c r="G136" s="350"/>
      <c r="H136" s="351"/>
      <c r="I136" s="352"/>
      <c r="J136" s="292"/>
    </row>
    <row r="137" spans="1:10" ht="13" customHeight="1">
      <c r="A137" s="271"/>
      <c r="B137" s="271"/>
      <c r="C137" s="272"/>
      <c r="D137" s="272"/>
      <c r="E137" s="540" t="s">
        <v>444</v>
      </c>
      <c r="F137" s="493"/>
      <c r="G137" s="493"/>
      <c r="H137" s="493"/>
      <c r="I137" s="493"/>
      <c r="J137" s="493"/>
    </row>
    <row r="138" spans="1:10" ht="13" customHeight="1">
      <c r="A138" s="271"/>
      <c r="B138" s="271"/>
      <c r="C138" s="272"/>
      <c r="D138" s="272"/>
      <c r="E138" s="540"/>
      <c r="F138" s="493"/>
      <c r="G138" s="493"/>
      <c r="H138" s="493"/>
      <c r="I138" s="493"/>
      <c r="J138" s="493"/>
    </row>
    <row r="139" spans="1:10" ht="13" customHeight="1">
      <c r="A139" s="271"/>
      <c r="B139" s="271"/>
      <c r="C139" s="272"/>
      <c r="D139" s="272"/>
      <c r="E139" s="281"/>
      <c r="F139" s="292" t="s">
        <v>202</v>
      </c>
      <c r="G139" s="353"/>
      <c r="H139" s="353"/>
      <c r="I139" s="353"/>
      <c r="J139" s="353"/>
    </row>
    <row r="140" spans="1:10" ht="13" customHeight="1">
      <c r="A140" s="271"/>
      <c r="B140" s="271"/>
      <c r="C140" s="272"/>
      <c r="D140" s="272"/>
      <c r="E140" s="292"/>
      <c r="F140" s="354" t="s">
        <v>78</v>
      </c>
      <c r="G140" s="355"/>
      <c r="H140" s="355"/>
      <c r="I140" s="355"/>
      <c r="J140" s="355"/>
    </row>
    <row r="141" spans="1:10" ht="13" customHeight="1">
      <c r="A141" s="275"/>
      <c r="B141" s="275"/>
      <c r="C141" s="276"/>
      <c r="D141" s="276"/>
      <c r="E141" s="356"/>
      <c r="F141" s="357" t="s">
        <v>341</v>
      </c>
      <c r="G141" s="358"/>
      <c r="H141" s="358"/>
      <c r="I141" s="358"/>
      <c r="J141" s="358"/>
    </row>
    <row r="142" spans="1:10" ht="5" customHeight="1"/>
    <row r="143" spans="1:10" ht="15">
      <c r="A143" s="267">
        <v>13</v>
      </c>
      <c r="B143" s="268" t="s">
        <v>65</v>
      </c>
      <c r="C143" s="269"/>
      <c r="D143" s="301"/>
      <c r="E143" s="320" t="s">
        <v>66</v>
      </c>
      <c r="F143" s="320"/>
      <c r="G143" s="359">
        <f>'PLEASE FILL IN HERE FIRST!!!'!B9-7</f>
        <v>44444</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86" t="s">
        <v>217</v>
      </c>
      <c r="D145" s="486"/>
      <c r="E145" s="552" t="s">
        <v>562</v>
      </c>
      <c r="F145" s="552"/>
      <c r="G145" s="552"/>
      <c r="H145" s="552"/>
      <c r="I145" s="552"/>
      <c r="J145" s="552"/>
      <c r="K145" s="362"/>
    </row>
    <row r="146" spans="1:11" ht="7" customHeight="1">
      <c r="A146" s="271"/>
      <c r="B146" s="363"/>
      <c r="C146" s="486"/>
      <c r="D146" s="486"/>
      <c r="E146" s="552"/>
      <c r="F146" s="552"/>
      <c r="G146" s="552"/>
      <c r="H146" s="552"/>
      <c r="I146" s="552"/>
      <c r="J146" s="552"/>
      <c r="K146" s="364"/>
    </row>
    <row r="147" spans="1:11" ht="7" customHeight="1">
      <c r="A147" s="271"/>
      <c r="B147" s="363"/>
      <c r="C147" s="486"/>
      <c r="D147" s="486"/>
      <c r="E147" s="552"/>
      <c r="F147" s="552"/>
      <c r="G147" s="552"/>
      <c r="H147" s="552"/>
      <c r="I147" s="552"/>
      <c r="J147" s="552"/>
      <c r="K147" s="364"/>
    </row>
    <row r="148" spans="1:11" ht="7" customHeight="1">
      <c r="A148" s="271"/>
      <c r="B148" s="363"/>
      <c r="C148" s="486"/>
      <c r="D148" s="486"/>
      <c r="E148" s="552"/>
      <c r="F148" s="552"/>
      <c r="G148" s="552"/>
      <c r="H148" s="552"/>
      <c r="I148" s="552"/>
      <c r="J148" s="552"/>
      <c r="K148" s="364"/>
    </row>
    <row r="149" spans="1:11" ht="5" customHeight="1">
      <c r="A149" s="271"/>
      <c r="B149" s="363"/>
      <c r="C149" s="486"/>
      <c r="D149" s="486"/>
      <c r="E149" s="552"/>
      <c r="F149" s="552"/>
      <c r="G149" s="552"/>
      <c r="H149" s="552"/>
      <c r="I149" s="552"/>
      <c r="J149" s="552"/>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5">
      <c r="A152" s="267">
        <v>14</v>
      </c>
      <c r="B152" s="268" t="s">
        <v>67</v>
      </c>
      <c r="C152" s="269"/>
      <c r="D152" s="280" t="s">
        <v>100</v>
      </c>
      <c r="E152" s="467"/>
      <c r="F152" s="467"/>
      <c r="G152" s="370" t="s">
        <v>63</v>
      </c>
      <c r="H152" s="371"/>
      <c r="I152" s="372" t="s">
        <v>108</v>
      </c>
      <c r="J152" s="371"/>
    </row>
    <row r="153" spans="1:11" ht="15">
      <c r="A153" s="311"/>
      <c r="B153" s="311"/>
      <c r="C153" s="329"/>
      <c r="D153" s="274" t="s">
        <v>79</v>
      </c>
      <c r="E153" s="553"/>
      <c r="F153" s="553"/>
      <c r="G153" s="210" t="s">
        <v>63</v>
      </c>
      <c r="H153" s="373"/>
      <c r="I153" s="374" t="s">
        <v>108</v>
      </c>
      <c r="J153" s="373"/>
    </row>
    <row r="154" spans="1:11" ht="15">
      <c r="A154" s="275"/>
      <c r="B154" s="275"/>
      <c r="C154" s="276"/>
      <c r="D154" s="276"/>
      <c r="E154" s="375" t="s">
        <v>80</v>
      </c>
      <c r="F154" s="554"/>
      <c r="G154" s="554"/>
      <c r="H154" s="554"/>
      <c r="I154" s="554"/>
      <c r="J154" s="554"/>
    </row>
    <row r="155" spans="1:11" ht="5" customHeight="1">
      <c r="A155" s="260"/>
      <c r="B155" s="260"/>
      <c r="C155" s="261"/>
      <c r="D155" s="261"/>
      <c r="E155" s="261"/>
      <c r="F155" s="261"/>
      <c r="G155" s="368"/>
      <c r="H155" s="369"/>
      <c r="I155" s="261"/>
      <c r="J155" s="261"/>
    </row>
    <row r="156" spans="1:11" ht="13" customHeight="1">
      <c r="A156" s="267">
        <v>15</v>
      </c>
      <c r="B156" s="268" t="s">
        <v>68</v>
      </c>
      <c r="C156" s="269"/>
      <c r="D156" s="301"/>
      <c r="E156" s="320"/>
      <c r="F156" s="320"/>
      <c r="G156" s="320"/>
      <c r="H156" s="320"/>
      <c r="I156" s="320"/>
      <c r="J156" s="320"/>
    </row>
    <row r="157" spans="1:11" ht="13" customHeight="1">
      <c r="A157" s="271"/>
      <c r="B157" s="271"/>
      <c r="C157" s="272"/>
      <c r="D157" s="272"/>
      <c r="E157" s="292" t="s">
        <v>69</v>
      </c>
      <c r="F157" s="292"/>
      <c r="G157" s="376">
        <f>'PLEASE FILL IN HERE FIRST!!!'!B11</f>
        <v>44432</v>
      </c>
      <c r="H157" s="292" t="s">
        <v>333</v>
      </c>
      <c r="I157" s="292"/>
      <c r="J157" s="292"/>
    </row>
    <row r="158" spans="1:11" ht="13" customHeight="1">
      <c r="A158" s="271"/>
      <c r="B158" s="271"/>
      <c r="C158" s="272"/>
      <c r="D158" s="272"/>
      <c r="E158" s="292" t="s">
        <v>70</v>
      </c>
      <c r="F158" s="292"/>
      <c r="G158" s="376">
        <f>'PLEASE FILL IN HERE FIRST!!!'!B13</f>
        <v>0</v>
      </c>
      <c r="H158" s="292"/>
      <c r="I158" s="292"/>
      <c r="J158" s="292"/>
    </row>
    <row r="159" spans="1:11" ht="13" customHeight="1">
      <c r="A159" s="488"/>
      <c r="B159" s="488"/>
      <c r="C159" s="488"/>
      <c r="D159" s="488"/>
      <c r="E159" s="377" t="s">
        <v>313</v>
      </c>
      <c r="F159" s="292"/>
      <c r="G159" s="376">
        <f>'PLEASE FILL IN HERE FIRST!!!'!B39</f>
        <v>0</v>
      </c>
      <c r="H159" s="489" t="s">
        <v>314</v>
      </c>
      <c r="I159" s="489"/>
      <c r="J159" s="489"/>
    </row>
    <row r="160" spans="1:11" ht="13" customHeight="1">
      <c r="A160" s="271"/>
      <c r="B160" s="271"/>
      <c r="C160" s="272"/>
      <c r="D160" s="272"/>
      <c r="E160" s="292" t="s">
        <v>47</v>
      </c>
      <c r="F160" s="292"/>
      <c r="G160" s="378"/>
      <c r="H160" s="292"/>
      <c r="I160" s="292"/>
      <c r="J160" s="292"/>
    </row>
    <row r="161" spans="1:20" ht="13" customHeight="1">
      <c r="A161" s="275"/>
      <c r="B161" s="275"/>
      <c r="C161" s="276"/>
      <c r="D161" s="276"/>
      <c r="E161" s="325" t="s">
        <v>319</v>
      </c>
      <c r="F161" s="325"/>
      <c r="G161" s="379"/>
      <c r="H161" s="325"/>
      <c r="I161" s="325"/>
      <c r="J161" s="325"/>
    </row>
    <row r="162" spans="1:20" ht="5" customHeight="1">
      <c r="A162" s="260"/>
      <c r="B162" s="260"/>
      <c r="C162" s="261"/>
      <c r="D162" s="261"/>
      <c r="E162" s="261"/>
      <c r="F162" s="261"/>
      <c r="G162" s="380"/>
      <c r="H162" s="261"/>
      <c r="I162" s="261"/>
      <c r="J162" s="261"/>
    </row>
    <row r="163" spans="1:20" ht="15">
      <c r="A163" s="267">
        <v>16</v>
      </c>
      <c r="B163" s="268" t="s">
        <v>71</v>
      </c>
      <c r="C163" s="269"/>
      <c r="D163" s="301"/>
      <c r="E163" s="381" t="s">
        <v>72</v>
      </c>
      <c r="F163" s="320"/>
      <c r="G163" s="551">
        <f>'PLEASE FILL IN HERE FIRST!!!'!B39</f>
        <v>0</v>
      </c>
      <c r="H163" s="551"/>
      <c r="I163" s="320" t="s">
        <v>334</v>
      </c>
      <c r="J163" s="320"/>
    </row>
    <row r="164" spans="1:20" ht="15">
      <c r="A164" s="382"/>
      <c r="B164" s="383" t="s">
        <v>201</v>
      </c>
      <c r="C164" s="384"/>
      <c r="D164" s="385"/>
      <c r="E164" s="386" t="s">
        <v>220</v>
      </c>
      <c r="F164" s="290"/>
      <c r="G164" s="386"/>
      <c r="H164" s="292"/>
      <c r="I164" s="292"/>
      <c r="J164" s="292"/>
    </row>
    <row r="165" spans="1:20" ht="17" customHeight="1">
      <c r="A165" s="382"/>
      <c r="B165" s="383" t="s">
        <v>445</v>
      </c>
      <c r="C165" s="384"/>
      <c r="D165" s="385"/>
      <c r="E165" s="290" t="s">
        <v>335</v>
      </c>
      <c r="F165" s="290"/>
      <c r="G165" s="387"/>
      <c r="H165" s="388"/>
      <c r="I165" s="332" t="e">
        <f>'PLEASE FILL IN HERE FIRST!!!'!B47&amp;"  "&amp;'PLEASE FILL IN HERE FIRST!!!'!B43</f>
        <v>#N/A</v>
      </c>
      <c r="J165" s="290" t="s">
        <v>271</v>
      </c>
    </row>
    <row r="166" spans="1:20" ht="15" customHeight="1">
      <c r="A166" s="382"/>
      <c r="B166" s="486" t="s">
        <v>327</v>
      </c>
      <c r="C166" s="486"/>
      <c r="D166" s="486"/>
      <c r="E166" s="510" t="s">
        <v>336</v>
      </c>
      <c r="F166" s="510"/>
      <c r="G166" s="510"/>
      <c r="H166" s="510"/>
      <c r="I166" s="510"/>
      <c r="J166" s="510"/>
    </row>
    <row r="167" spans="1:20" ht="31" customHeight="1">
      <c r="A167" s="382"/>
      <c r="B167" s="486"/>
      <c r="C167" s="486"/>
      <c r="D167" s="486"/>
      <c r="E167" s="510" t="s">
        <v>320</v>
      </c>
      <c r="F167" s="510"/>
      <c r="G167" s="510"/>
      <c r="H167" s="510"/>
      <c r="I167" s="510"/>
      <c r="J167" s="510"/>
      <c r="O167" s="465"/>
      <c r="P167" s="465"/>
      <c r="Q167" s="465"/>
      <c r="R167" s="465"/>
      <c r="S167" s="465"/>
      <c r="T167" s="465"/>
    </row>
    <row r="168" spans="1:20" ht="2" customHeight="1">
      <c r="A168" s="382"/>
      <c r="B168" s="486"/>
      <c r="C168" s="486"/>
      <c r="D168" s="486"/>
      <c r="E168" s="511" t="s">
        <v>418</v>
      </c>
      <c r="F168" s="511"/>
      <c r="G168" s="511"/>
      <c r="H168" s="511"/>
      <c r="I168" s="511"/>
      <c r="J168" s="511"/>
      <c r="O168" s="465"/>
      <c r="P168" s="465"/>
      <c r="Q168" s="465"/>
      <c r="R168" s="465"/>
      <c r="S168" s="465"/>
      <c r="T168" s="465"/>
    </row>
    <row r="169" spans="1:20" ht="15">
      <c r="A169" s="382"/>
      <c r="B169" s="486"/>
      <c r="C169" s="486"/>
      <c r="D169" s="486"/>
      <c r="E169" s="466" t="s">
        <v>409</v>
      </c>
      <c r="F169" s="466"/>
      <c r="G169" s="466"/>
      <c r="H169" s="466"/>
      <c r="I169" s="466"/>
      <c r="J169" s="466"/>
    </row>
    <row r="170" spans="1:20" ht="15">
      <c r="A170" s="275"/>
      <c r="B170" s="550"/>
      <c r="C170" s="550"/>
      <c r="D170" s="550"/>
      <c r="E170" s="389" t="s">
        <v>321</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73</v>
      </c>
      <c r="C172" s="269"/>
      <c r="D172" s="301"/>
      <c r="E172" s="494" t="s">
        <v>74</v>
      </c>
      <c r="F172" s="494"/>
      <c r="G172" s="392" t="s">
        <v>75</v>
      </c>
      <c r="H172" s="393"/>
      <c r="I172" s="381"/>
      <c r="J172" s="381"/>
    </row>
    <row r="173" spans="1:20" ht="6" customHeight="1">
      <c r="A173" s="394"/>
      <c r="B173" s="311"/>
      <c r="C173" s="329"/>
      <c r="D173" s="272"/>
      <c r="E173" s="395"/>
      <c r="F173" s="395"/>
      <c r="G173" s="396"/>
      <c r="H173" s="291"/>
      <c r="I173" s="386"/>
      <c r="J173" s="386"/>
    </row>
    <row r="174" spans="1:20" ht="15">
      <c r="A174" s="271"/>
      <c r="B174" s="331"/>
      <c r="C174" s="397"/>
      <c r="D174" s="397"/>
      <c r="E174" s="468" t="s">
        <v>419</v>
      </c>
      <c r="F174" s="468"/>
      <c r="G174" s="468"/>
      <c r="H174" s="468"/>
      <c r="I174" s="398">
        <f>'PLEASE FILL IN HERE FIRST!!!'!B45</f>
        <v>25</v>
      </c>
      <c r="J174" s="399" t="str">
        <f>'PLEASE FILL IN HERE FIRST!!!'!B43</f>
        <v>US $</v>
      </c>
    </row>
    <row r="175" spans="1:20" ht="6" customHeight="1">
      <c r="A175" s="400"/>
      <c r="B175" s="275"/>
      <c r="C175" s="276"/>
      <c r="D175" s="401"/>
      <c r="E175" s="496"/>
      <c r="F175" s="496"/>
      <c r="G175" s="402"/>
      <c r="H175" s="403"/>
      <c r="I175" s="403"/>
      <c r="J175" s="403"/>
    </row>
    <row r="176" spans="1:20" ht="5" customHeight="1"/>
    <row r="177" spans="1:10" ht="15" customHeight="1">
      <c r="A177" s="267">
        <v>18</v>
      </c>
      <c r="B177" s="268" t="s">
        <v>76</v>
      </c>
      <c r="C177" s="269"/>
      <c r="D177" s="301"/>
      <c r="E177" s="495" t="s">
        <v>337</v>
      </c>
      <c r="F177" s="495"/>
      <c r="G177" s="495"/>
      <c r="H177" s="495"/>
      <c r="I177" s="495"/>
      <c r="J177" s="495"/>
    </row>
    <row r="178" spans="1:10" ht="15" customHeight="1">
      <c r="A178" s="271"/>
      <c r="B178" s="478" t="s">
        <v>81</v>
      </c>
      <c r="C178" s="478"/>
      <c r="D178" s="273">
        <v>1</v>
      </c>
      <c r="E178" s="471"/>
      <c r="F178" s="471"/>
      <c r="G178" s="471"/>
      <c r="H178" s="471"/>
      <c r="I178" s="471"/>
      <c r="J178" s="471"/>
    </row>
    <row r="179" spans="1:10" ht="15" customHeight="1">
      <c r="A179" s="271"/>
      <c r="B179" s="478" t="s">
        <v>82</v>
      </c>
      <c r="C179" s="478"/>
      <c r="D179" s="273">
        <v>2</v>
      </c>
      <c r="E179" s="471"/>
      <c r="F179" s="471"/>
      <c r="G179" s="471"/>
      <c r="H179" s="471"/>
      <c r="I179" s="471"/>
      <c r="J179" s="471"/>
    </row>
    <row r="180" spans="1:10" ht="15" customHeight="1">
      <c r="A180" s="271"/>
      <c r="B180" s="478" t="s">
        <v>83</v>
      </c>
      <c r="C180" s="478"/>
      <c r="D180" s="273">
        <v>3</v>
      </c>
      <c r="E180" s="471"/>
      <c r="F180" s="471"/>
      <c r="G180" s="471"/>
      <c r="H180" s="471"/>
      <c r="I180" s="471"/>
      <c r="J180" s="471"/>
    </row>
    <row r="181" spans="1:10" ht="15" customHeight="1">
      <c r="A181" s="271"/>
      <c r="B181" s="478" t="s">
        <v>83</v>
      </c>
      <c r="C181" s="478"/>
      <c r="D181" s="273">
        <v>4</v>
      </c>
      <c r="E181" s="471"/>
      <c r="F181" s="471"/>
      <c r="G181" s="471"/>
      <c r="H181" s="471"/>
      <c r="I181" s="471"/>
      <c r="J181" s="471"/>
    </row>
    <row r="182" spans="1:10" ht="15" customHeight="1">
      <c r="A182" s="271"/>
      <c r="B182" s="478" t="s">
        <v>84</v>
      </c>
      <c r="C182" s="478"/>
      <c r="D182" s="273">
        <v>5</v>
      </c>
      <c r="E182" s="471"/>
      <c r="F182" s="471"/>
      <c r="G182" s="471"/>
      <c r="H182" s="471"/>
      <c r="I182" s="471"/>
      <c r="J182" s="471"/>
    </row>
    <row r="183" spans="1:10" ht="15" customHeight="1">
      <c r="A183" s="271"/>
      <c r="B183" s="478" t="s">
        <v>85</v>
      </c>
      <c r="C183" s="478"/>
      <c r="D183" s="273">
        <v>6</v>
      </c>
      <c r="E183" s="471"/>
      <c r="F183" s="471"/>
      <c r="G183" s="471"/>
      <c r="H183" s="471"/>
      <c r="I183" s="471"/>
      <c r="J183" s="471"/>
    </row>
    <row r="184" spans="1:10" ht="15" customHeight="1">
      <c r="A184" s="271"/>
      <c r="B184" s="478" t="s">
        <v>215</v>
      </c>
      <c r="C184" s="478"/>
      <c r="D184" s="273">
        <v>7</v>
      </c>
      <c r="E184" s="471"/>
      <c r="F184" s="471"/>
      <c r="G184" s="471"/>
      <c r="H184" s="471"/>
      <c r="I184" s="471"/>
      <c r="J184" s="471"/>
    </row>
    <row r="185" spans="1:10" ht="15" customHeight="1">
      <c r="A185" s="271"/>
      <c r="B185" s="487" t="s">
        <v>216</v>
      </c>
      <c r="C185" s="404"/>
      <c r="D185" s="405"/>
      <c r="E185" s="473" t="s">
        <v>338</v>
      </c>
      <c r="F185" s="474"/>
      <c r="G185" s="474"/>
      <c r="H185" s="474"/>
      <c r="I185" s="474"/>
      <c r="J185" s="474"/>
    </row>
    <row r="186" spans="1:10" ht="15" customHeight="1">
      <c r="A186" s="271"/>
      <c r="B186" s="487"/>
      <c r="C186" s="486" t="s">
        <v>217</v>
      </c>
      <c r="D186" s="486"/>
      <c r="E186" s="483"/>
      <c r="F186" s="483"/>
      <c r="G186" s="483"/>
      <c r="H186" s="483"/>
      <c r="I186" s="483"/>
      <c r="J186" s="483"/>
    </row>
    <row r="187" spans="1:10" ht="15" customHeight="1">
      <c r="A187" s="271"/>
      <c r="B187" s="406"/>
      <c r="C187" s="486"/>
      <c r="D187" s="486"/>
      <c r="E187" s="483"/>
      <c r="F187" s="483"/>
      <c r="G187" s="483"/>
      <c r="H187" s="483"/>
      <c r="I187" s="483"/>
      <c r="J187" s="483"/>
    </row>
    <row r="188" spans="1:10" ht="15" customHeight="1">
      <c r="A188" s="271"/>
      <c r="B188" s="508"/>
      <c r="C188" s="508"/>
      <c r="D188" s="508"/>
      <c r="E188" s="506" t="s">
        <v>312</v>
      </c>
      <c r="F188" s="506"/>
      <c r="G188" s="506"/>
      <c r="H188" s="506"/>
      <c r="I188" s="506"/>
      <c r="J188" s="506"/>
    </row>
    <row r="189" spans="1:10" ht="15" customHeight="1">
      <c r="A189" s="275"/>
      <c r="B189" s="509"/>
      <c r="C189" s="509"/>
      <c r="D189" s="509"/>
      <c r="E189" s="507"/>
      <c r="F189" s="507"/>
      <c r="G189" s="507"/>
      <c r="H189" s="507"/>
      <c r="I189" s="507"/>
      <c r="J189" s="507"/>
    </row>
    <row r="190" spans="1:10" ht="5" customHeight="1"/>
    <row r="191" spans="1:10" ht="13" customHeight="1">
      <c r="A191" s="267">
        <v>19</v>
      </c>
      <c r="B191" s="268" t="s">
        <v>77</v>
      </c>
      <c r="C191" s="269"/>
      <c r="D191" s="301"/>
      <c r="E191" s="475" t="s">
        <v>339</v>
      </c>
      <c r="F191" s="475"/>
      <c r="G191" s="475"/>
      <c r="H191" s="475"/>
      <c r="I191" s="475"/>
      <c r="J191" s="475"/>
    </row>
    <row r="192" spans="1:10" ht="13" customHeight="1">
      <c r="A192" s="271"/>
      <c r="B192" s="271"/>
      <c r="C192" s="272"/>
      <c r="D192" s="272"/>
      <c r="E192" s="476"/>
      <c r="F192" s="476"/>
      <c r="G192" s="476"/>
      <c r="H192" s="476"/>
      <c r="I192" s="476"/>
      <c r="J192" s="476"/>
    </row>
    <row r="193" spans="1:10" ht="13" customHeight="1">
      <c r="A193" s="275"/>
      <c r="B193" s="275"/>
      <c r="C193" s="276"/>
      <c r="D193" s="276"/>
      <c r="E193" s="477"/>
      <c r="F193" s="477"/>
      <c r="G193" s="477"/>
      <c r="H193" s="477"/>
      <c r="I193" s="477"/>
      <c r="J193" s="477"/>
    </row>
    <row r="194" spans="1:10" ht="5" customHeight="1"/>
    <row r="195" spans="1:10" ht="15" customHeight="1">
      <c r="A195" s="267">
        <v>20</v>
      </c>
      <c r="B195" s="268" t="s">
        <v>157</v>
      </c>
      <c r="C195" s="269"/>
      <c r="D195" s="301"/>
      <c r="E195" s="479" t="s">
        <v>433</v>
      </c>
      <c r="F195" s="479"/>
      <c r="G195" s="479"/>
      <c r="H195" s="479"/>
      <c r="I195" s="479"/>
      <c r="J195" s="479"/>
    </row>
    <row r="196" spans="1:10" ht="15" customHeight="1">
      <c r="A196" s="271"/>
      <c r="B196" s="271"/>
      <c r="C196" s="272"/>
      <c r="D196" s="272"/>
      <c r="E196" s="480"/>
      <c r="F196" s="480"/>
      <c r="G196" s="480"/>
      <c r="H196" s="480"/>
      <c r="I196" s="480"/>
      <c r="J196" s="480"/>
    </row>
    <row r="197" spans="1:10" ht="15" customHeight="1">
      <c r="A197" s="271"/>
      <c r="B197" s="271"/>
      <c r="C197" s="272"/>
      <c r="D197" s="272"/>
      <c r="E197" s="480"/>
      <c r="F197" s="480"/>
      <c r="G197" s="480"/>
      <c r="H197" s="480"/>
      <c r="I197" s="480"/>
      <c r="J197" s="480"/>
    </row>
    <row r="198" spans="1:10" ht="15" customHeight="1">
      <c r="A198" s="271"/>
      <c r="B198" s="271"/>
      <c r="C198" s="272"/>
      <c r="D198" s="272"/>
      <c r="E198" s="480"/>
      <c r="F198" s="480"/>
      <c r="G198" s="480"/>
      <c r="H198" s="480"/>
      <c r="I198" s="480"/>
      <c r="J198" s="480"/>
    </row>
    <row r="199" spans="1:10" ht="15" customHeight="1">
      <c r="A199" s="271"/>
      <c r="B199" s="271"/>
      <c r="C199" s="272"/>
      <c r="D199" s="272"/>
      <c r="E199" s="480"/>
      <c r="F199" s="480"/>
      <c r="G199" s="480"/>
      <c r="H199" s="480"/>
      <c r="I199" s="480"/>
      <c r="J199" s="480"/>
    </row>
    <row r="200" spans="1:10" ht="15" customHeight="1">
      <c r="A200" s="271"/>
      <c r="B200" s="271"/>
      <c r="C200" s="272"/>
      <c r="D200" s="272"/>
      <c r="E200" s="480"/>
      <c r="F200" s="480"/>
      <c r="G200" s="480"/>
      <c r="H200" s="480"/>
      <c r="I200" s="480"/>
      <c r="J200" s="480"/>
    </row>
    <row r="201" spans="1:10" ht="4" customHeight="1">
      <c r="A201" s="271"/>
      <c r="B201" s="271"/>
      <c r="C201" s="272"/>
      <c r="D201" s="272"/>
      <c r="E201" s="480"/>
      <c r="F201" s="480"/>
      <c r="G201" s="480"/>
      <c r="H201" s="480"/>
      <c r="I201" s="480"/>
      <c r="J201" s="480"/>
    </row>
    <row r="202" spans="1:10" ht="15" customHeight="1">
      <c r="A202" s="271"/>
      <c r="B202" s="271"/>
      <c r="C202" s="272"/>
      <c r="D202" s="272"/>
      <c r="E202" s="480" t="s">
        <v>438</v>
      </c>
      <c r="F202" s="480"/>
      <c r="G202" s="480"/>
      <c r="H202" s="480"/>
      <c r="I202" s="480"/>
      <c r="J202" s="480"/>
    </row>
    <row r="203" spans="1:10" ht="15" customHeight="1">
      <c r="A203" s="271"/>
      <c r="B203" s="271"/>
      <c r="C203" s="272"/>
      <c r="D203" s="272"/>
      <c r="E203" s="480"/>
      <c r="F203" s="480"/>
      <c r="G203" s="480"/>
      <c r="H203" s="480"/>
      <c r="I203" s="480"/>
      <c r="J203" s="480"/>
    </row>
    <row r="204" spans="1:10" ht="15" customHeight="1">
      <c r="A204" s="271"/>
      <c r="B204" s="271"/>
      <c r="C204" s="272"/>
      <c r="D204" s="272"/>
      <c r="E204" s="480" t="s">
        <v>440</v>
      </c>
      <c r="F204" s="480"/>
      <c r="G204" s="504" t="s">
        <v>439</v>
      </c>
      <c r="H204" s="480"/>
      <c r="I204" s="480" t="s">
        <v>441</v>
      </c>
      <c r="J204" s="480"/>
    </row>
    <row r="205" spans="1:10" ht="15" customHeight="1">
      <c r="A205" s="407"/>
      <c r="B205" s="407"/>
      <c r="C205" s="408"/>
      <c r="D205" s="408"/>
      <c r="E205" s="505" t="s">
        <v>442</v>
      </c>
      <c r="F205" s="505"/>
      <c r="G205" s="505"/>
      <c r="H205" s="505"/>
      <c r="I205" s="505"/>
      <c r="J205" s="505"/>
    </row>
    <row r="206" spans="1:10" ht="5" customHeight="1">
      <c r="A206" s="260"/>
      <c r="B206" s="260"/>
      <c r="C206" s="261"/>
      <c r="D206" s="261"/>
      <c r="E206" s="409"/>
      <c r="F206" s="409"/>
      <c r="G206" s="409"/>
      <c r="H206" s="409"/>
      <c r="I206" s="409"/>
      <c r="J206" s="409"/>
    </row>
    <row r="207" spans="1:10" ht="13" customHeight="1">
      <c r="A207" s="267">
        <v>21</v>
      </c>
      <c r="B207" s="268" t="s">
        <v>165</v>
      </c>
      <c r="C207" s="301"/>
      <c r="D207" s="301"/>
      <c r="E207" s="479" t="s">
        <v>166</v>
      </c>
      <c r="F207" s="479"/>
      <c r="G207" s="479"/>
      <c r="H207" s="479"/>
      <c r="I207" s="479"/>
      <c r="J207" s="479"/>
    </row>
    <row r="208" spans="1:10" ht="13" customHeight="1">
      <c r="A208" s="271"/>
      <c r="B208" s="271"/>
      <c r="C208" s="272"/>
      <c r="D208" s="272"/>
      <c r="E208" s="480"/>
      <c r="F208" s="480"/>
      <c r="G208" s="480"/>
      <c r="H208" s="480"/>
      <c r="I208" s="480"/>
      <c r="J208" s="480"/>
    </row>
    <row r="209" spans="1:10" ht="13" customHeight="1">
      <c r="A209" s="271"/>
      <c r="B209" s="271"/>
      <c r="C209" s="272"/>
      <c r="D209" s="272"/>
      <c r="E209" s="480"/>
      <c r="F209" s="480"/>
      <c r="G209" s="480"/>
      <c r="H209" s="480"/>
      <c r="I209" s="480"/>
      <c r="J209" s="480"/>
    </row>
    <row r="210" spans="1:10" ht="13" customHeight="1">
      <c r="A210" s="275"/>
      <c r="B210" s="275"/>
      <c r="C210" s="276"/>
      <c r="D210" s="276"/>
      <c r="E210" s="502"/>
      <c r="F210" s="502"/>
      <c r="G210" s="502"/>
      <c r="H210" s="502"/>
      <c r="I210" s="502"/>
      <c r="J210" s="502"/>
    </row>
    <row r="211" spans="1:10" ht="5" customHeight="1">
      <c r="A211" s="260"/>
      <c r="B211" s="260"/>
      <c r="C211" s="261"/>
      <c r="D211" s="261"/>
      <c r="E211" s="410"/>
      <c r="F211" s="410"/>
      <c r="G211" s="410"/>
      <c r="H211" s="410"/>
      <c r="I211" s="410"/>
      <c r="J211" s="410"/>
    </row>
    <row r="212" spans="1:10" ht="13" customHeight="1">
      <c r="A212" s="267">
        <v>22</v>
      </c>
      <c r="B212" s="268" t="s">
        <v>306</v>
      </c>
      <c r="C212" s="301"/>
      <c r="D212" s="301"/>
      <c r="E212" s="469" t="s">
        <v>307</v>
      </c>
      <c r="F212" s="469"/>
      <c r="G212" s="469"/>
      <c r="H212" s="469"/>
      <c r="I212" s="469"/>
      <c r="J212" s="469"/>
    </row>
    <row r="213" spans="1:10" ht="17" customHeight="1">
      <c r="A213" s="275"/>
      <c r="B213" s="275"/>
      <c r="C213" s="276"/>
      <c r="D213" s="276"/>
      <c r="E213" s="470"/>
      <c r="F213" s="470"/>
      <c r="G213" s="470"/>
      <c r="H213" s="470"/>
      <c r="I213" s="470"/>
      <c r="J213" s="470"/>
    </row>
    <row r="214" spans="1:10" ht="5" customHeight="1">
      <c r="A214" s="260"/>
      <c r="B214" s="260"/>
      <c r="C214" s="261"/>
      <c r="D214" s="261"/>
      <c r="E214" s="261"/>
      <c r="F214" s="261"/>
      <c r="G214" s="261"/>
      <c r="H214" s="261"/>
      <c r="I214" s="261"/>
      <c r="J214" s="261"/>
    </row>
    <row r="215" spans="1:10" ht="15" customHeight="1">
      <c r="A215" s="267">
        <v>23</v>
      </c>
      <c r="B215" s="268" t="s">
        <v>195</v>
      </c>
      <c r="C215" s="411"/>
      <c r="D215" s="412"/>
      <c r="E215" s="475" t="s">
        <v>420</v>
      </c>
      <c r="F215" s="475"/>
      <c r="G215" s="475"/>
      <c r="H215" s="475"/>
      <c r="I215" s="475"/>
      <c r="J215" s="413" t="e">
        <f>INDEX(#REF!,MATCH('PLEASE FILL IN HERE FIRST!!!'!B7,#REF!,0))</f>
        <v>#REF!</v>
      </c>
    </row>
    <row r="216" spans="1:10" ht="15" customHeight="1">
      <c r="A216" s="271"/>
      <c r="B216" s="340"/>
      <c r="C216" s="414"/>
      <c r="D216" s="414"/>
      <c r="E216" s="476" t="s">
        <v>561</v>
      </c>
      <c r="F216" s="476"/>
      <c r="G216" s="476"/>
      <c r="H216" s="476"/>
      <c r="I216" s="476"/>
      <c r="J216" s="476"/>
    </row>
    <row r="217" spans="1:10" ht="15" customHeight="1">
      <c r="A217" s="271"/>
      <c r="B217" s="340"/>
      <c r="C217" s="414"/>
      <c r="D217" s="414"/>
      <c r="E217" s="415" t="s">
        <v>560</v>
      </c>
      <c r="F217" s="415"/>
      <c r="G217" s="415"/>
      <c r="H217" s="415"/>
      <c r="I217" s="415"/>
      <c r="J217" s="415"/>
    </row>
    <row r="218" spans="1:10" ht="15" customHeight="1">
      <c r="A218" s="340"/>
      <c r="B218" s="340"/>
      <c r="C218" s="414"/>
      <c r="D218" s="414"/>
      <c r="E218" s="501" t="s">
        <v>557</v>
      </c>
      <c r="F218" s="501"/>
      <c r="G218" s="501"/>
      <c r="H218" s="501"/>
      <c r="I218" s="501"/>
      <c r="J218" s="501"/>
    </row>
    <row r="219" spans="1:10" ht="15" customHeight="1">
      <c r="A219" s="340"/>
      <c r="B219" s="340"/>
      <c r="C219" s="414"/>
      <c r="D219" s="414"/>
      <c r="E219" s="416" t="s">
        <v>558</v>
      </c>
      <c r="F219" s="416"/>
      <c r="G219" s="416"/>
      <c r="H219" s="416"/>
      <c r="I219" s="416"/>
      <c r="J219" s="416"/>
    </row>
    <row r="220" spans="1:10" ht="15" customHeight="1">
      <c r="A220" s="340"/>
      <c r="B220" s="340"/>
      <c r="C220" s="414"/>
      <c r="D220" s="414"/>
      <c r="E220" s="501" t="s">
        <v>344</v>
      </c>
      <c r="F220" s="501"/>
      <c r="G220" s="501"/>
      <c r="H220" s="501"/>
      <c r="I220" s="501"/>
      <c r="J220" s="501"/>
    </row>
    <row r="221" spans="1:10" ht="15" customHeight="1">
      <c r="A221" s="340"/>
      <c r="B221" s="340"/>
      <c r="C221" s="414"/>
      <c r="D221" s="414"/>
      <c r="E221" s="501" t="s">
        <v>408</v>
      </c>
      <c r="F221" s="501"/>
      <c r="G221" s="501"/>
      <c r="H221" s="501"/>
      <c r="I221" s="501"/>
      <c r="J221" s="501"/>
    </row>
    <row r="222" spans="1:10" ht="15" customHeight="1">
      <c r="A222" s="340"/>
      <c r="B222" s="340"/>
      <c r="C222" s="414"/>
      <c r="D222" s="414"/>
      <c r="E222" s="501" t="s">
        <v>559</v>
      </c>
      <c r="F222" s="501"/>
      <c r="G222" s="501"/>
      <c r="H222" s="501"/>
      <c r="I222" s="501"/>
      <c r="J222" s="501"/>
    </row>
    <row r="223" spans="1:10" ht="15" customHeight="1">
      <c r="A223" s="340"/>
      <c r="B223" s="340"/>
      <c r="C223" s="414"/>
      <c r="D223" s="414"/>
      <c r="E223" s="501" t="s">
        <v>435</v>
      </c>
      <c r="F223" s="501"/>
      <c r="G223" s="501"/>
      <c r="H223" s="501"/>
      <c r="I223" s="501"/>
      <c r="J223" s="501"/>
    </row>
    <row r="224" spans="1:10" ht="15" customHeight="1">
      <c r="A224" s="340"/>
      <c r="B224" s="340"/>
      <c r="C224" s="414"/>
      <c r="D224" s="414"/>
      <c r="E224" s="503" t="s">
        <v>547</v>
      </c>
      <c r="F224" s="503"/>
      <c r="G224" s="503"/>
      <c r="H224" s="503"/>
      <c r="I224" s="503"/>
      <c r="J224" s="503"/>
    </row>
    <row r="225" spans="1:11" ht="15" customHeight="1">
      <c r="A225" s="340"/>
      <c r="B225" s="340"/>
      <c r="C225" s="414"/>
      <c r="D225" s="414"/>
      <c r="E225" s="503" t="s">
        <v>548</v>
      </c>
      <c r="F225" s="503"/>
      <c r="G225" s="503"/>
      <c r="H225" s="503"/>
      <c r="I225" s="503"/>
      <c r="J225" s="503"/>
    </row>
    <row r="226" spans="1:11" ht="15" customHeight="1">
      <c r="A226" s="417"/>
      <c r="B226" s="417"/>
      <c r="C226" s="418"/>
      <c r="D226" s="418"/>
      <c r="E226" s="500" t="s">
        <v>322</v>
      </c>
      <c r="F226" s="500"/>
      <c r="G226" s="500"/>
      <c r="H226" s="500"/>
      <c r="I226" s="500"/>
      <c r="J226" s="500"/>
    </row>
    <row r="227" spans="1:11" ht="16.5" customHeight="1">
      <c r="A227" s="472"/>
      <c r="B227" s="472"/>
      <c r="C227" s="472"/>
      <c r="D227" s="472"/>
      <c r="E227" s="472"/>
      <c r="F227" s="472"/>
      <c r="G227" s="472"/>
      <c r="H227" s="472"/>
      <c r="I227" s="472"/>
      <c r="J227" s="472"/>
    </row>
    <row r="228" spans="1:11">
      <c r="A228" s="472"/>
      <c r="B228" s="472"/>
      <c r="C228" s="472"/>
      <c r="D228" s="472"/>
      <c r="E228" s="472"/>
      <c r="F228" s="472"/>
      <c r="G228" s="472"/>
      <c r="H228" s="472"/>
      <c r="I228" s="472"/>
      <c r="J228" s="472"/>
    </row>
    <row r="229" spans="1:11">
      <c r="A229" s="472"/>
      <c r="B229" s="472"/>
      <c r="C229" s="472"/>
      <c r="D229" s="472"/>
      <c r="E229" s="472"/>
      <c r="F229" s="472"/>
      <c r="G229" s="472"/>
      <c r="H229" s="472"/>
      <c r="I229" s="472"/>
      <c r="J229" s="472"/>
    </row>
    <row r="230" spans="1:11">
      <c r="A230" s="472"/>
      <c r="B230" s="472"/>
      <c r="C230" s="472"/>
      <c r="D230" s="472"/>
      <c r="E230" s="472"/>
      <c r="F230" s="472"/>
      <c r="G230" s="472"/>
      <c r="H230" s="472"/>
      <c r="I230" s="472"/>
      <c r="J230" s="472"/>
    </row>
    <row r="231" spans="1:11">
      <c r="A231" s="472"/>
      <c r="B231" s="472"/>
      <c r="C231" s="472"/>
      <c r="D231" s="472"/>
      <c r="E231" s="472"/>
      <c r="F231" s="472"/>
      <c r="G231" s="472"/>
      <c r="H231" s="472"/>
      <c r="I231" s="472"/>
      <c r="J231" s="472"/>
    </row>
    <row r="233" spans="1:11">
      <c r="F233" s="464"/>
      <c r="G233" s="464"/>
      <c r="H233" s="464"/>
      <c r="I233" s="464"/>
      <c r="J233" s="464"/>
      <c r="K233" s="464"/>
    </row>
    <row r="234" spans="1:11">
      <c r="F234" s="464"/>
      <c r="G234" s="464"/>
      <c r="H234" s="464"/>
      <c r="I234" s="464"/>
      <c r="J234" s="464"/>
      <c r="K234" s="464"/>
    </row>
    <row r="235" spans="1:11">
      <c r="F235" s="464"/>
      <c r="G235" s="464"/>
      <c r="H235" s="464"/>
      <c r="I235" s="464"/>
      <c r="J235" s="464"/>
      <c r="K235" s="464"/>
    </row>
    <row r="236" spans="1:11">
      <c r="F236" s="464"/>
      <c r="G236" s="464"/>
      <c r="H236" s="464"/>
      <c r="I236" s="464"/>
      <c r="J236" s="464"/>
      <c r="K236" s="464"/>
    </row>
    <row r="237" spans="1:11">
      <c r="F237" s="464"/>
      <c r="G237" s="464"/>
      <c r="H237" s="464"/>
      <c r="I237" s="464"/>
      <c r="J237" s="464"/>
      <c r="K237" s="464"/>
    </row>
  </sheetData>
  <sheetProtection selectLockedCells="1"/>
  <mergeCells count="166">
    <mergeCell ref="B166:D170"/>
    <mergeCell ref="C111:D115"/>
    <mergeCell ref="E111:J115"/>
    <mergeCell ref="G163:H163"/>
    <mergeCell ref="E145:J149"/>
    <mergeCell ref="C145:D149"/>
    <mergeCell ref="F135:J135"/>
    <mergeCell ref="E153:F153"/>
    <mergeCell ref="F154:J154"/>
    <mergeCell ref="E122:J122"/>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E88:G88"/>
    <mergeCell ref="E59:J59"/>
    <mergeCell ref="E70:J70"/>
    <mergeCell ref="F62:G62"/>
    <mergeCell ref="E26:J26"/>
    <mergeCell ref="E27:J27"/>
    <mergeCell ref="E33:J33"/>
    <mergeCell ref="E44:F44"/>
    <mergeCell ref="E49:F49"/>
    <mergeCell ref="H49:J50"/>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57">
        <f>'PLEASE FILL IN HERE FIRST!!!'!B3</f>
        <v>0</v>
      </c>
      <c r="B1" s="557"/>
      <c r="C1" s="557"/>
      <c r="D1" s="557"/>
      <c r="E1" s="557"/>
      <c r="F1" s="557"/>
      <c r="G1" s="557"/>
      <c r="H1" s="557"/>
      <c r="I1" s="557"/>
      <c r="J1" s="557"/>
    </row>
    <row r="2" spans="1:10" s="68" customFormat="1" ht="39" customHeight="1">
      <c r="A2" s="557" t="s">
        <v>193</v>
      </c>
      <c r="B2" s="557"/>
      <c r="C2" s="557"/>
      <c r="D2" s="557"/>
      <c r="E2" s="557"/>
      <c r="F2" s="557"/>
      <c r="G2" s="557"/>
      <c r="H2" s="557"/>
      <c r="I2" s="557"/>
      <c r="J2" s="557"/>
    </row>
    <row r="3" spans="1:10" ht="16">
      <c r="A3" s="562" t="str">
        <f>'PLEASE FILL IN HERE FIRST!!!'!B5</f>
        <v>2021 ITTF Pan American Youth Championships</v>
      </c>
      <c r="B3" s="562"/>
      <c r="C3" s="562"/>
      <c r="D3" s="562"/>
      <c r="E3" s="562"/>
      <c r="F3" s="562"/>
      <c r="G3" s="562"/>
      <c r="H3" s="562"/>
      <c r="I3" s="562"/>
      <c r="J3" s="84"/>
    </row>
    <row r="4" spans="1:10" ht="16">
      <c r="A4" s="563" t="str">
        <f>'PLEASE FILL IN HERE FIRST!!!'!B7</f>
        <v>Santo Domingo, Dominican Republic</v>
      </c>
      <c r="B4" s="563"/>
      <c r="C4" s="563"/>
      <c r="D4" s="563"/>
      <c r="E4" s="563"/>
      <c r="F4" s="563"/>
      <c r="G4" s="563"/>
      <c r="H4" s="563"/>
      <c r="I4" s="563"/>
      <c r="J4" s="84"/>
    </row>
    <row r="5" spans="1:10" ht="16">
      <c r="A5" s="170"/>
      <c r="B5" s="170"/>
      <c r="C5" s="170"/>
      <c r="D5" s="171">
        <f>'PLEASE FILL IN HERE FIRST!!!'!B9</f>
        <v>44451</v>
      </c>
      <c r="E5" s="172" t="s">
        <v>108</v>
      </c>
      <c r="F5" s="558">
        <f>'PLEASE FILL IN HERE FIRST!!!'!D9</f>
        <v>44457</v>
      </c>
      <c r="G5" s="558"/>
      <c r="H5" s="170"/>
      <c r="I5" s="170"/>
      <c r="J5" s="10"/>
    </row>
    <row r="6" spans="1:10" ht="27" customHeight="1"/>
    <row r="7" spans="1:10" ht="23">
      <c r="A7" s="153" t="s">
        <v>90</v>
      </c>
      <c r="B7" s="559"/>
      <c r="C7" s="560"/>
      <c r="D7" s="560"/>
      <c r="E7" s="560"/>
      <c r="F7" s="560"/>
      <c r="G7" s="560"/>
      <c r="H7" s="560"/>
      <c r="I7" s="561"/>
      <c r="J7" s="79"/>
    </row>
    <row r="9" spans="1:10">
      <c r="A9" s="152" t="s">
        <v>102</v>
      </c>
    </row>
    <row r="10" spans="1:10" ht="14" thickBot="1"/>
    <row r="11" spans="1:10" ht="25" customHeight="1" thickBot="1">
      <c r="B11" s="154"/>
      <c r="C11" s="152"/>
      <c r="D11" s="155" t="s">
        <v>91</v>
      </c>
    </row>
    <row r="12" spans="1:10" ht="17" thickBot="1">
      <c r="B12" s="156"/>
      <c r="C12" s="152"/>
      <c r="D12" s="155"/>
    </row>
    <row r="13" spans="1:10" ht="25" customHeight="1" thickBot="1">
      <c r="B13" s="154"/>
      <c r="C13" s="152"/>
      <c r="D13" s="155" t="s">
        <v>92</v>
      </c>
    </row>
    <row r="14" spans="1:10" ht="17" thickBot="1">
      <c r="B14" s="156"/>
      <c r="C14" s="152"/>
      <c r="D14" s="155"/>
    </row>
    <row r="15" spans="1:10" ht="24" customHeight="1" thickBot="1">
      <c r="B15" s="154"/>
      <c r="C15" s="152"/>
      <c r="D15" s="155" t="s">
        <v>93</v>
      </c>
    </row>
    <row r="16" spans="1:10" ht="17" thickBot="1">
      <c r="B16" s="156"/>
      <c r="C16" s="152"/>
      <c r="D16" s="155"/>
    </row>
    <row r="17" spans="1:10" ht="25" customHeight="1" thickBot="1">
      <c r="B17" s="154"/>
      <c r="C17" s="152"/>
      <c r="D17" s="155" t="s">
        <v>94</v>
      </c>
    </row>
    <row r="19" spans="1:10" s="76" customFormat="1">
      <c r="A19" s="555" t="s">
        <v>0</v>
      </c>
      <c r="B19" s="555"/>
      <c r="C19" s="555"/>
      <c r="D19" s="555"/>
      <c r="E19" s="555"/>
      <c r="F19" s="555"/>
      <c r="G19" s="555"/>
      <c r="H19" s="78" t="e">
        <f>'PLEASE FILL IN HERE FIRST!!!'!$B$47</f>
        <v>#N/A</v>
      </c>
      <c r="I19" s="77" t="str">
        <f>'PLEASE FILL IN HERE FIRST!!!'!$B$43</f>
        <v>US $</v>
      </c>
      <c r="J19" s="77"/>
    </row>
    <row r="20" spans="1:10" s="76" customFormat="1">
      <c r="A20" s="556" t="s">
        <v>1</v>
      </c>
      <c r="B20" s="556"/>
      <c r="C20" s="556"/>
      <c r="D20" s="556"/>
      <c r="E20" s="556"/>
      <c r="F20" s="556"/>
      <c r="G20" s="556"/>
      <c r="H20" s="78" t="e">
        <f>'PLEASE FILL IN HERE FIRST!!!'!B49</f>
        <v>#N/A</v>
      </c>
      <c r="I20" s="77" t="str">
        <f>'PLEASE FILL IN HERE FIRST!!!'!B43</f>
        <v>US $</v>
      </c>
      <c r="J20" s="77"/>
    </row>
    <row r="21" spans="1:10" s="76" customFormat="1"/>
    <row r="22" spans="1:10" s="76" customFormat="1">
      <c r="A22" s="157" t="s">
        <v>184</v>
      </c>
      <c r="B22" s="157"/>
      <c r="C22" s="157"/>
      <c r="D22" s="158" t="e">
        <f>'PLEASE FILL IN HERE FIRST!!!'!B47</f>
        <v>#N/A</v>
      </c>
      <c r="E22" s="159" t="str">
        <f>'PLEASE FILL IN HERE FIRST!!!'!B43</f>
        <v>US $</v>
      </c>
      <c r="F22" s="159" t="s">
        <v>185</v>
      </c>
      <c r="G22" s="159"/>
      <c r="H22" s="160"/>
      <c r="I22" s="160"/>
      <c r="J22" s="160"/>
    </row>
    <row r="23" spans="1:10">
      <c r="A23" s="159" t="s">
        <v>186</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95</v>
      </c>
      <c r="E25" s="160" t="s">
        <v>187</v>
      </c>
      <c r="F25" s="162">
        <f>Prospectus!H87</f>
        <v>140</v>
      </c>
      <c r="G25" s="159" t="str">
        <f>'PLEASE FILL IN HERE FIRST!!!'!$B$43</f>
        <v>US $</v>
      </c>
      <c r="H25" s="160" t="s">
        <v>188</v>
      </c>
      <c r="I25" s="162">
        <f>Prospectus!H123</f>
        <v>0</v>
      </c>
      <c r="J25" s="159" t="str">
        <f>'PLEASE FILL IN HERE FIRST!!!'!$B$43</f>
        <v>US $</v>
      </c>
    </row>
    <row r="26" spans="1:10" ht="14" thickBot="1">
      <c r="A26" s="160"/>
      <c r="B26" s="160"/>
      <c r="C26" s="160"/>
      <c r="D26" s="163" t="s">
        <v>106</v>
      </c>
      <c r="E26" s="160"/>
      <c r="F26" s="160"/>
      <c r="G26" s="160"/>
      <c r="H26" s="160"/>
      <c r="I26" s="160"/>
      <c r="J26" s="160"/>
    </row>
    <row r="27" spans="1:10" ht="25" customHeight="1" thickBot="1">
      <c r="A27" s="160"/>
      <c r="B27" s="161"/>
      <c r="C27" s="160"/>
      <c r="D27" s="157" t="s">
        <v>96</v>
      </c>
      <c r="E27" s="160" t="s">
        <v>187</v>
      </c>
      <c r="F27" s="162">
        <f>Prospectus!H88</f>
        <v>90</v>
      </c>
      <c r="G27" s="159" t="str">
        <f>'PLEASE FILL IN HERE FIRST!!!'!$B$43</f>
        <v>US $</v>
      </c>
      <c r="H27" s="160" t="s">
        <v>188</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97</v>
      </c>
      <c r="B30" s="161"/>
      <c r="C30" s="160"/>
      <c r="D30" s="160" t="s">
        <v>98</v>
      </c>
      <c r="E30" s="160"/>
      <c r="F30" s="160"/>
      <c r="G30" s="160"/>
      <c r="H30" s="160"/>
      <c r="I30" s="160"/>
      <c r="J30" s="160"/>
    </row>
    <row r="31" spans="1:10">
      <c r="A31" s="160"/>
      <c r="B31" s="160"/>
      <c r="C31" s="160"/>
      <c r="D31" s="160"/>
      <c r="E31" s="160"/>
      <c r="F31" s="160"/>
      <c r="G31" s="160"/>
      <c r="H31" s="160"/>
      <c r="I31" s="160"/>
      <c r="J31" s="160"/>
    </row>
    <row r="32" spans="1:10">
      <c r="A32" s="565"/>
      <c r="B32" s="566"/>
      <c r="C32" s="566"/>
      <c r="D32" s="567"/>
      <c r="E32" s="160"/>
      <c r="F32" s="580"/>
      <c r="G32" s="581"/>
      <c r="H32" s="581"/>
      <c r="I32" s="581"/>
      <c r="J32" s="582"/>
    </row>
    <row r="33" spans="1:10">
      <c r="A33" s="568"/>
      <c r="B33" s="569"/>
      <c r="C33" s="569"/>
      <c r="D33" s="570"/>
      <c r="E33" s="160"/>
      <c r="F33" s="576" t="s">
        <v>100</v>
      </c>
      <c r="G33" s="576"/>
      <c r="H33" s="576"/>
      <c r="I33" s="576"/>
      <c r="J33" s="166"/>
    </row>
    <row r="34" spans="1:10">
      <c r="A34" s="568"/>
      <c r="B34" s="569"/>
      <c r="C34" s="569"/>
      <c r="D34" s="570"/>
      <c r="E34" s="160"/>
      <c r="F34" s="167"/>
      <c r="G34" s="167"/>
      <c r="H34" s="167"/>
      <c r="I34" s="167"/>
      <c r="J34" s="167"/>
    </row>
    <row r="35" spans="1:10">
      <c r="A35" s="568"/>
      <c r="B35" s="569"/>
      <c r="C35" s="569"/>
      <c r="D35" s="570"/>
      <c r="E35" s="160"/>
      <c r="F35" s="167"/>
      <c r="G35" s="167"/>
      <c r="H35" s="167"/>
      <c r="I35" s="167"/>
      <c r="J35" s="167"/>
    </row>
    <row r="36" spans="1:10">
      <c r="A36" s="568"/>
      <c r="B36" s="569"/>
      <c r="C36" s="569"/>
      <c r="D36" s="570"/>
      <c r="E36" s="160"/>
      <c r="F36" s="167"/>
      <c r="G36" s="167"/>
      <c r="H36" s="167"/>
      <c r="I36" s="167"/>
      <c r="J36" s="167"/>
    </row>
    <row r="37" spans="1:10">
      <c r="A37" s="571"/>
      <c r="B37" s="572"/>
      <c r="C37" s="572"/>
      <c r="D37" s="573"/>
      <c r="E37" s="160"/>
      <c r="F37" s="580"/>
      <c r="G37" s="581"/>
      <c r="H37" s="581"/>
      <c r="I37" s="581"/>
      <c r="J37" s="582"/>
    </row>
    <row r="38" spans="1:10">
      <c r="A38" s="574" t="s">
        <v>101</v>
      </c>
      <c r="B38" s="574"/>
      <c r="C38" s="574"/>
      <c r="D38" s="574"/>
      <c r="E38" s="160"/>
      <c r="F38" s="575" t="s">
        <v>99</v>
      </c>
      <c r="G38" s="575"/>
      <c r="H38" s="575"/>
      <c r="I38" s="575"/>
      <c r="J38" s="168"/>
    </row>
    <row r="39" spans="1:10">
      <c r="A39" s="160"/>
      <c r="B39" s="160"/>
      <c r="C39" s="160"/>
      <c r="D39" s="160"/>
      <c r="E39" s="160"/>
      <c r="F39" s="160"/>
      <c r="G39" s="160"/>
      <c r="H39" s="160"/>
      <c r="I39" s="160"/>
      <c r="J39" s="160"/>
    </row>
    <row r="40" spans="1:10">
      <c r="A40" s="160" t="s">
        <v>105</v>
      </c>
      <c r="B40" s="160"/>
      <c r="C40" s="160"/>
      <c r="D40" s="160"/>
      <c r="E40" s="160"/>
      <c r="F40" s="160"/>
      <c r="G40" s="160"/>
      <c r="H40" s="584">
        <f>'PLEASE FILL IN HERE FIRST!!!'!B31</f>
        <v>0</v>
      </c>
      <c r="I40" s="585"/>
      <c r="J40" s="585"/>
    </row>
    <row r="41" spans="1:10">
      <c r="A41" s="160"/>
      <c r="B41" s="160"/>
      <c r="C41" s="160"/>
      <c r="D41" s="160"/>
      <c r="E41" s="160"/>
      <c r="F41" s="160"/>
      <c r="G41" s="160"/>
      <c r="H41" s="160"/>
      <c r="I41" s="160"/>
      <c r="J41" s="160"/>
    </row>
    <row r="42" spans="1:10">
      <c r="A42" s="169" t="s">
        <v>103</v>
      </c>
      <c r="B42" s="577">
        <f>'PLEASE FILL IN HERE FIRST!!!'!B27</f>
        <v>0</v>
      </c>
      <c r="C42" s="578"/>
      <c r="D42" s="579"/>
      <c r="E42" s="169" t="s">
        <v>104</v>
      </c>
      <c r="F42" s="583">
        <f>Accommodation!B56</f>
        <v>0</v>
      </c>
      <c r="G42" s="578"/>
      <c r="H42" s="578"/>
      <c r="I42" s="578"/>
      <c r="J42" s="579"/>
    </row>
    <row r="45" spans="1:10">
      <c r="F45" s="564"/>
      <c r="G45" s="564"/>
      <c r="H45" s="564"/>
      <c r="I45" s="564"/>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zoomScale="91" zoomScaleNormal="90" zoomScalePageLayoutView="90" workbookViewId="0">
      <selection activeCell="F16" sqref="F16"/>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9.33203125" style="53" bestFit="1" customWidth="1"/>
    <col min="7" max="7" width="13.5" style="53" bestFit="1"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6">
      <c r="A1" s="602" t="str">
        <f>'PLEASE FILL IN HERE FIRST!!!'!B5</f>
        <v>2021 ITTF Pan American Youth Championships</v>
      </c>
      <c r="B1" s="602"/>
      <c r="C1" s="602"/>
      <c r="D1" s="602"/>
      <c r="E1" s="602"/>
      <c r="F1" s="602"/>
      <c r="G1" s="602"/>
      <c r="H1" s="602"/>
      <c r="I1" s="602"/>
      <c r="J1" s="602"/>
      <c r="K1" s="602"/>
      <c r="L1" s="602"/>
      <c r="M1" s="602"/>
      <c r="N1" s="602"/>
    </row>
    <row r="2" spans="1:19" ht="26">
      <c r="A2" s="602" t="s">
        <v>194</v>
      </c>
      <c r="B2" s="602"/>
      <c r="C2" s="602"/>
      <c r="D2" s="602"/>
      <c r="E2" s="602"/>
      <c r="F2" s="602"/>
      <c r="G2" s="602"/>
      <c r="H2" s="602"/>
      <c r="I2" s="602"/>
      <c r="J2" s="602"/>
      <c r="K2" s="602"/>
      <c r="L2" s="602"/>
      <c r="M2" s="602"/>
      <c r="N2" s="602"/>
    </row>
    <row r="3" spans="1:19" ht="23" hidden="1">
      <c r="A3" s="603" t="str">
        <f>'PLEASE FILL IN HERE FIRST!!!'!B5</f>
        <v>2021 ITTF Pan American Youth Championships</v>
      </c>
      <c r="B3" s="603"/>
      <c r="C3" s="603"/>
      <c r="D3" s="603"/>
      <c r="E3" s="603"/>
      <c r="F3" s="603"/>
      <c r="G3" s="603"/>
      <c r="H3" s="603"/>
      <c r="I3" s="603"/>
      <c r="J3" s="603"/>
      <c r="K3" s="603"/>
      <c r="L3" s="603"/>
      <c r="M3" s="603"/>
      <c r="N3" s="603"/>
    </row>
    <row r="4" spans="1:19" s="205" customFormat="1" ht="25" customHeight="1">
      <c r="A4" s="604" t="str">
        <f>'PLEASE FILL IN HERE FIRST!!!'!B7</f>
        <v>Santo Domingo, Dominican Republic</v>
      </c>
      <c r="B4" s="604"/>
      <c r="C4" s="604"/>
      <c r="D4" s="604"/>
      <c r="E4" s="604"/>
      <c r="F4" s="604"/>
      <c r="G4" s="604"/>
      <c r="H4" s="604"/>
      <c r="I4" s="604"/>
      <c r="J4" s="604"/>
      <c r="K4" s="604"/>
      <c r="L4" s="604"/>
      <c r="M4" s="604"/>
      <c r="N4" s="604"/>
      <c r="R4" s="204"/>
      <c r="S4" s="204"/>
    </row>
    <row r="5" spans="1:19" s="257" customFormat="1" ht="23" customHeight="1">
      <c r="A5" s="431" t="s">
        <v>565</v>
      </c>
      <c r="B5" s="432">
        <f>'PLEASE FILL IN HERE FIRST!!!'!B9</f>
        <v>44451</v>
      </c>
      <c r="C5" s="433" t="s">
        <v>108</v>
      </c>
      <c r="D5" s="606">
        <f>'PLEASE FILL IN HERE FIRST!!!'!D9</f>
        <v>44457</v>
      </c>
      <c r="E5" s="606"/>
      <c r="F5" s="435"/>
      <c r="G5" s="436"/>
      <c r="H5" s="605"/>
      <c r="I5" s="605"/>
      <c r="J5" s="435"/>
      <c r="K5" s="435"/>
      <c r="L5" s="438"/>
      <c r="M5" s="439"/>
      <c r="N5" s="457"/>
      <c r="R5" s="258"/>
      <c r="S5" s="258"/>
    </row>
    <row r="6" spans="1:19" ht="9" customHeight="1">
      <c r="A6" s="429"/>
      <c r="B6" s="429"/>
      <c r="C6" s="429"/>
      <c r="D6" s="429"/>
      <c r="E6" s="429"/>
      <c r="F6" s="429"/>
      <c r="G6" s="429"/>
      <c r="H6" s="429"/>
      <c r="I6" s="429"/>
      <c r="J6" s="429"/>
      <c r="K6" s="429"/>
      <c r="L6" s="429"/>
      <c r="M6" s="429"/>
      <c r="N6" s="429"/>
    </row>
    <row r="7" spans="1:19" ht="23" customHeight="1">
      <c r="A7" s="589" t="s">
        <v>323</v>
      </c>
      <c r="B7" s="590"/>
      <c r="C7" s="591" t="s">
        <v>437</v>
      </c>
      <c r="D7" s="592"/>
      <c r="E7" s="592"/>
      <c r="F7" s="592"/>
      <c r="G7" s="592"/>
      <c r="H7" s="592"/>
      <c r="I7" s="592"/>
      <c r="J7" s="592"/>
      <c r="K7" s="592"/>
      <c r="L7" s="592"/>
      <c r="M7" s="592"/>
      <c r="N7" s="593"/>
    </row>
    <row r="8" spans="1:19" ht="10" customHeight="1">
      <c r="A8" s="430"/>
      <c r="B8" s="430"/>
      <c r="C8" s="428"/>
      <c r="D8" s="428"/>
      <c r="E8" s="428"/>
      <c r="F8" s="428"/>
      <c r="G8" s="428"/>
      <c r="H8" s="428"/>
      <c r="I8" s="428"/>
      <c r="J8" s="428"/>
      <c r="K8" s="428"/>
      <c r="L8" s="428"/>
      <c r="M8" s="428"/>
      <c r="N8" s="428"/>
    </row>
    <row r="9" spans="1:19" ht="27" customHeight="1">
      <c r="A9" s="599" t="s">
        <v>579</v>
      </c>
      <c r="B9" s="599"/>
      <c r="C9" s="599"/>
      <c r="D9" s="599"/>
      <c r="E9" s="599"/>
      <c r="F9" s="599"/>
      <c r="G9" s="599"/>
      <c r="H9" s="599"/>
      <c r="I9" s="599"/>
      <c r="J9" s="599"/>
      <c r="K9" s="599"/>
      <c r="L9" s="599"/>
      <c r="M9" s="599"/>
      <c r="N9" s="599"/>
    </row>
    <row r="10" spans="1:19">
      <c r="A10" s="100"/>
      <c r="B10" s="100"/>
      <c r="C10" s="100"/>
      <c r="D10" s="89"/>
      <c r="E10" s="100"/>
      <c r="F10" s="100"/>
      <c r="G10" s="100"/>
      <c r="H10" s="100"/>
      <c r="I10" s="100"/>
      <c r="J10" s="100"/>
      <c r="K10" s="100"/>
      <c r="L10" s="100"/>
      <c r="M10" s="100"/>
    </row>
    <row r="11" spans="1:19" ht="14" customHeight="1">
      <c r="A11" s="596" t="s">
        <v>325</v>
      </c>
      <c r="B11" s="596" t="s">
        <v>429</v>
      </c>
      <c r="C11" s="596" t="s">
        <v>109</v>
      </c>
      <c r="D11" s="596" t="s">
        <v>431</v>
      </c>
      <c r="E11" s="596" t="s">
        <v>112</v>
      </c>
      <c r="F11" s="216" t="s">
        <v>19</v>
      </c>
      <c r="G11" s="216" t="s">
        <v>20</v>
      </c>
      <c r="H11" s="216" t="s">
        <v>55</v>
      </c>
      <c r="I11" s="216" t="s">
        <v>571</v>
      </c>
      <c r="J11" s="596" t="s">
        <v>52</v>
      </c>
      <c r="K11" s="596" t="s">
        <v>130</v>
      </c>
      <c r="L11" s="216" t="s">
        <v>131</v>
      </c>
      <c r="M11" s="216" t="s">
        <v>571</v>
      </c>
      <c r="N11" s="218" t="s">
        <v>567</v>
      </c>
    </row>
    <row r="12" spans="1:19" ht="24" customHeight="1">
      <c r="A12" s="597"/>
      <c r="B12" s="597"/>
      <c r="C12" s="597"/>
      <c r="D12" s="597"/>
      <c r="E12" s="597"/>
      <c r="F12" s="248" t="s">
        <v>119</v>
      </c>
      <c r="G12" s="248" t="s">
        <v>119</v>
      </c>
      <c r="H12" s="249" t="s">
        <v>198</v>
      </c>
      <c r="I12" s="248" t="s">
        <v>199</v>
      </c>
      <c r="J12" s="597"/>
      <c r="K12" s="597"/>
      <c r="L12" s="216"/>
      <c r="M12" s="219" t="str">
        <f>'PLEASE FILL IN HERE FIRST!!!'!B43</f>
        <v>US $</v>
      </c>
      <c r="N12" s="219" t="str">
        <f>'PLEASE FILL IN HERE FIRST!!!'!B43</f>
        <v>US $</v>
      </c>
    </row>
    <row r="13" spans="1:19" ht="20.25" customHeight="1">
      <c r="A13" s="211" t="s">
        <v>122</v>
      </c>
      <c r="B13" s="212" t="s">
        <v>429</v>
      </c>
      <c r="C13" s="212" t="s">
        <v>109</v>
      </c>
      <c r="D13" s="213" t="s">
        <v>197</v>
      </c>
      <c r="E13" s="213" t="s">
        <v>28</v>
      </c>
      <c r="F13" s="214">
        <v>44449</v>
      </c>
      <c r="G13" s="214">
        <v>44458</v>
      </c>
      <c r="H13" s="213" t="s">
        <v>29</v>
      </c>
      <c r="I13" s="213" t="s">
        <v>566</v>
      </c>
      <c r="J13" s="213" t="s">
        <v>53</v>
      </c>
      <c r="K13" s="213" t="s">
        <v>430</v>
      </c>
      <c r="L13" s="213">
        <v>7</v>
      </c>
      <c r="M13" s="213">
        <f>IF(AND(E13="ACC",I13="x",J13="SR"),125*L13,IF(AND(E13="ACC",I13="x",J13="DR"),110*L13,IF(AND(E13="PLA",I13="x",J13="SR"),125*L13,IF(AND(E13="PLA",I13="x",J13="DR"),100*L13,IF(AND(E13="COA",I13="x",J13="SR"),125*L13,IF(AND(E13="COA",I13="x",J13="DR"),100*L13,IF(AND(E13="DEL",I13="x",J13="SR"),125*L13,IF(AND(E13="DEL",I13="x",J13="DR"),100*L13," "))))))))</f>
        <v>700</v>
      </c>
      <c r="N13" s="215">
        <f>'PLEASE FILL IN HERE FIRST!!!'!B45</f>
        <v>25</v>
      </c>
    </row>
    <row r="14" spans="1:19" ht="19.5" customHeight="1">
      <c r="A14" s="216">
        <v>1</v>
      </c>
      <c r="B14" s="419"/>
      <c r="C14" s="419"/>
      <c r="D14" s="420"/>
      <c r="E14" s="420"/>
      <c r="F14" s="421"/>
      <c r="G14" s="421"/>
      <c r="H14" s="420"/>
      <c r="I14" s="445" t="s">
        <v>566</v>
      </c>
      <c r="J14" s="420"/>
      <c r="K14" s="422"/>
      <c r="L14" s="216" t="str">
        <f t="shared" ref="L14:L43" si="0">IF(AND(F14&lt;&gt;0,G14&lt;&gt;0),G14-F14,"")</f>
        <v/>
      </c>
      <c r="M14" s="217" t="str">
        <f>IF(AND(E14="ACC",I14="x",J14="SR"),125*L14,IF(AND(E14="ACC",I14="x",J14="DR"),110*L14,IF(AND(E14="PLA",I14="x",J14="SR"),125*L14,IF(AND(E14="PLA",I14="x",J14="DR"),100*L14,IF(AND(E14="COA",I14="x",J14="SR"),125*L14,IF(AND(E14="COA",I14="x",J14="DR"),100*L14,IF(AND(E14="DEL",I14="x",J14="SR"),125*L14,IF(AND(E14="DEL",I14="x",J14="DR"),100*L14," "))))))))</f>
        <v xml:space="preserve"> </v>
      </c>
      <c r="N14" s="217" t="str">
        <f t="shared" ref="N14:N43" si="1">IF(E14="PLA",$N$13,"")</f>
        <v/>
      </c>
      <c r="Q14" s="53" t="str">
        <f>$B14&amp;" "&amp;$C14</f>
        <v xml:space="preserve"> </v>
      </c>
    </row>
    <row r="15" spans="1:19" ht="19.5" customHeight="1">
      <c r="A15" s="216">
        <v>2</v>
      </c>
      <c r="B15" s="419"/>
      <c r="C15" s="419"/>
      <c r="D15" s="420"/>
      <c r="E15" s="420"/>
      <c r="F15" s="421"/>
      <c r="G15" s="421"/>
      <c r="H15" s="420"/>
      <c r="I15" s="445" t="s">
        <v>566</v>
      </c>
      <c r="J15" s="420"/>
      <c r="K15" s="422"/>
      <c r="L15" s="216" t="str">
        <f t="shared" si="0"/>
        <v/>
      </c>
      <c r="M15" s="217" t="str">
        <f t="shared" ref="M15:M33" si="2">IF(AND(E15="ACC",I15="x",J15="SR"),125*L15,IF(AND(E15="ACC",I15="x",J15="DR"),110*L15,IF(AND(E15="PLA",I15="x",J15="SR"),125*L15,IF(AND(E15="PLA",I15="x",J15="DR"),100*L15,IF(AND(E15="COA",I15="x",J15="SR"),125*L15,IF(AND(E15="COA",I15="x",J15="DR"),100*L15,IF(AND(E15="DEL",I15="x",J15="SR"),125*L15,IF(AND(E15="DEL",I15="x",J15="DR"),100*L15," "))))))))</f>
        <v xml:space="preserve"> </v>
      </c>
      <c r="N15" s="217" t="str">
        <f t="shared" si="1"/>
        <v/>
      </c>
      <c r="Q15" s="53" t="str">
        <f t="shared" ref="Q15:Q50" si="3">$B15&amp;" "&amp;$C15</f>
        <v xml:space="preserve"> </v>
      </c>
    </row>
    <row r="16" spans="1:19" ht="19.5" customHeight="1">
      <c r="A16" s="216">
        <v>3</v>
      </c>
      <c r="B16" s="419"/>
      <c r="C16" s="419"/>
      <c r="D16" s="420"/>
      <c r="E16" s="420"/>
      <c r="F16" s="421"/>
      <c r="G16" s="421"/>
      <c r="H16" s="420"/>
      <c r="I16" s="445" t="s">
        <v>566</v>
      </c>
      <c r="J16" s="420"/>
      <c r="K16" s="422"/>
      <c r="L16" s="216" t="str">
        <f t="shared" si="0"/>
        <v/>
      </c>
      <c r="M16" s="217" t="str">
        <f t="shared" si="2"/>
        <v xml:space="preserve"> </v>
      </c>
      <c r="N16" s="217" t="str">
        <f t="shared" si="1"/>
        <v/>
      </c>
      <c r="Q16" s="53" t="str">
        <f t="shared" si="3"/>
        <v xml:space="preserve"> </v>
      </c>
    </row>
    <row r="17" spans="1:17" ht="19.5" customHeight="1">
      <c r="A17" s="216">
        <v>4</v>
      </c>
      <c r="B17" s="419"/>
      <c r="C17" s="419"/>
      <c r="D17" s="420"/>
      <c r="E17" s="420"/>
      <c r="F17" s="421"/>
      <c r="G17" s="421"/>
      <c r="H17" s="420"/>
      <c r="I17" s="445" t="s">
        <v>566</v>
      </c>
      <c r="J17" s="420"/>
      <c r="K17" s="422"/>
      <c r="L17" s="216" t="str">
        <f t="shared" si="0"/>
        <v/>
      </c>
      <c r="M17" s="217" t="str">
        <f t="shared" si="2"/>
        <v xml:space="preserve"> </v>
      </c>
      <c r="N17" s="217" t="str">
        <f t="shared" si="1"/>
        <v/>
      </c>
      <c r="Q17" s="53" t="str">
        <f t="shared" si="3"/>
        <v xml:space="preserve"> </v>
      </c>
    </row>
    <row r="18" spans="1:17" ht="19.5" customHeight="1">
      <c r="A18" s="216">
        <v>5</v>
      </c>
      <c r="B18" s="419"/>
      <c r="C18" s="419"/>
      <c r="D18" s="420"/>
      <c r="E18" s="420"/>
      <c r="F18" s="421"/>
      <c r="G18" s="421"/>
      <c r="H18" s="420"/>
      <c r="I18" s="445" t="s">
        <v>566</v>
      </c>
      <c r="J18" s="420"/>
      <c r="K18" s="422"/>
      <c r="L18" s="216" t="str">
        <f t="shared" si="0"/>
        <v/>
      </c>
      <c r="M18" s="217" t="str">
        <f t="shared" si="2"/>
        <v xml:space="preserve"> </v>
      </c>
      <c r="N18" s="217" t="str">
        <f t="shared" si="1"/>
        <v/>
      </c>
      <c r="Q18" s="53" t="str">
        <f t="shared" si="3"/>
        <v xml:space="preserve"> </v>
      </c>
    </row>
    <row r="19" spans="1:17" ht="19.5" customHeight="1">
      <c r="A19" s="216">
        <v>6</v>
      </c>
      <c r="B19" s="419"/>
      <c r="C19" s="419"/>
      <c r="D19" s="420"/>
      <c r="E19" s="420"/>
      <c r="F19" s="421"/>
      <c r="G19" s="421"/>
      <c r="H19" s="420"/>
      <c r="I19" s="445" t="s">
        <v>566</v>
      </c>
      <c r="J19" s="420"/>
      <c r="K19" s="422"/>
      <c r="L19" s="216" t="str">
        <f t="shared" si="0"/>
        <v/>
      </c>
      <c r="M19" s="217" t="str">
        <f t="shared" si="2"/>
        <v xml:space="preserve"> </v>
      </c>
      <c r="N19" s="217" t="str">
        <f t="shared" si="1"/>
        <v/>
      </c>
      <c r="Q19" s="53" t="str">
        <f t="shared" si="3"/>
        <v xml:space="preserve"> </v>
      </c>
    </row>
    <row r="20" spans="1:17" ht="19.5" customHeight="1">
      <c r="A20" s="216">
        <v>7</v>
      </c>
      <c r="B20" s="419"/>
      <c r="C20" s="419"/>
      <c r="D20" s="420"/>
      <c r="E20" s="420"/>
      <c r="F20" s="421"/>
      <c r="G20" s="421"/>
      <c r="H20" s="420"/>
      <c r="I20" s="445" t="s">
        <v>566</v>
      </c>
      <c r="J20" s="420"/>
      <c r="K20" s="422"/>
      <c r="L20" s="216" t="str">
        <f t="shared" si="0"/>
        <v/>
      </c>
      <c r="M20" s="217" t="str">
        <f t="shared" si="2"/>
        <v xml:space="preserve"> </v>
      </c>
      <c r="N20" s="217" t="str">
        <f t="shared" si="1"/>
        <v/>
      </c>
      <c r="Q20" s="53" t="str">
        <f t="shared" si="3"/>
        <v xml:space="preserve"> </v>
      </c>
    </row>
    <row r="21" spans="1:17" ht="19.5" customHeight="1">
      <c r="A21" s="216">
        <v>8</v>
      </c>
      <c r="B21" s="419"/>
      <c r="C21" s="419"/>
      <c r="D21" s="420"/>
      <c r="E21" s="420"/>
      <c r="F21" s="421"/>
      <c r="G21" s="421"/>
      <c r="H21" s="420"/>
      <c r="I21" s="445" t="s">
        <v>566</v>
      </c>
      <c r="J21" s="420"/>
      <c r="K21" s="422"/>
      <c r="L21" s="216" t="str">
        <f t="shared" si="0"/>
        <v/>
      </c>
      <c r="M21" s="217" t="str">
        <f t="shared" si="2"/>
        <v xml:space="preserve"> </v>
      </c>
      <c r="N21" s="217" t="str">
        <f t="shared" si="1"/>
        <v/>
      </c>
      <c r="Q21" s="53" t="str">
        <f t="shared" si="3"/>
        <v xml:space="preserve"> </v>
      </c>
    </row>
    <row r="22" spans="1:17" ht="19.5" customHeight="1">
      <c r="A22" s="216">
        <v>9</v>
      </c>
      <c r="B22" s="419"/>
      <c r="C22" s="419"/>
      <c r="D22" s="420"/>
      <c r="E22" s="420"/>
      <c r="F22" s="421"/>
      <c r="G22" s="421"/>
      <c r="H22" s="420"/>
      <c r="I22" s="445" t="s">
        <v>566</v>
      </c>
      <c r="J22" s="420"/>
      <c r="K22" s="422"/>
      <c r="L22" s="216" t="str">
        <f t="shared" si="0"/>
        <v/>
      </c>
      <c r="M22" s="217" t="str">
        <f t="shared" si="2"/>
        <v xml:space="preserve"> </v>
      </c>
      <c r="N22" s="217" t="str">
        <f t="shared" si="1"/>
        <v/>
      </c>
      <c r="Q22" s="53" t="str">
        <f t="shared" si="3"/>
        <v xml:space="preserve"> </v>
      </c>
    </row>
    <row r="23" spans="1:17" ht="19.5" customHeight="1">
      <c r="A23" s="216">
        <v>10</v>
      </c>
      <c r="B23" s="419"/>
      <c r="C23" s="419"/>
      <c r="D23" s="420"/>
      <c r="E23" s="420"/>
      <c r="F23" s="421"/>
      <c r="G23" s="421"/>
      <c r="H23" s="420"/>
      <c r="I23" s="445" t="s">
        <v>566</v>
      </c>
      <c r="J23" s="420"/>
      <c r="K23" s="422"/>
      <c r="L23" s="216" t="str">
        <f t="shared" si="0"/>
        <v/>
      </c>
      <c r="M23" s="217" t="str">
        <f t="shared" si="2"/>
        <v xml:space="preserve"> </v>
      </c>
      <c r="N23" s="217" t="str">
        <f t="shared" si="1"/>
        <v/>
      </c>
      <c r="Q23" s="53" t="str">
        <f t="shared" si="3"/>
        <v xml:space="preserve"> </v>
      </c>
    </row>
    <row r="24" spans="1:17" ht="19.5" customHeight="1">
      <c r="A24" s="216">
        <v>11</v>
      </c>
      <c r="B24" s="419"/>
      <c r="C24" s="419"/>
      <c r="D24" s="420"/>
      <c r="E24" s="420"/>
      <c r="F24" s="421"/>
      <c r="G24" s="421"/>
      <c r="H24" s="420"/>
      <c r="I24" s="445" t="s">
        <v>566</v>
      </c>
      <c r="J24" s="420"/>
      <c r="K24" s="422"/>
      <c r="L24" s="216" t="str">
        <f t="shared" si="0"/>
        <v/>
      </c>
      <c r="M24" s="217" t="str">
        <f t="shared" si="2"/>
        <v xml:space="preserve"> </v>
      </c>
      <c r="N24" s="217" t="str">
        <f t="shared" si="1"/>
        <v/>
      </c>
      <c r="Q24" s="53" t="str">
        <f t="shared" si="3"/>
        <v xml:space="preserve"> </v>
      </c>
    </row>
    <row r="25" spans="1:17" ht="19.5" customHeight="1">
      <c r="A25" s="216">
        <v>12</v>
      </c>
      <c r="B25" s="419"/>
      <c r="C25" s="419"/>
      <c r="D25" s="420"/>
      <c r="E25" s="420"/>
      <c r="F25" s="421"/>
      <c r="G25" s="421"/>
      <c r="H25" s="420"/>
      <c r="I25" s="445" t="s">
        <v>566</v>
      </c>
      <c r="J25" s="420"/>
      <c r="K25" s="422"/>
      <c r="L25" s="216" t="str">
        <f t="shared" si="0"/>
        <v/>
      </c>
      <c r="M25" s="217" t="str">
        <f t="shared" si="2"/>
        <v xml:space="preserve"> </v>
      </c>
      <c r="N25" s="217" t="str">
        <f t="shared" si="1"/>
        <v/>
      </c>
      <c r="Q25" s="53" t="str">
        <f t="shared" si="3"/>
        <v xml:space="preserve"> </v>
      </c>
    </row>
    <row r="26" spans="1:17" ht="19.5" customHeight="1">
      <c r="A26" s="216">
        <v>13</v>
      </c>
      <c r="B26" s="419"/>
      <c r="C26" s="419"/>
      <c r="D26" s="420"/>
      <c r="E26" s="420"/>
      <c r="F26" s="421"/>
      <c r="G26" s="421"/>
      <c r="H26" s="420"/>
      <c r="I26" s="445" t="s">
        <v>566</v>
      </c>
      <c r="J26" s="420"/>
      <c r="K26" s="422"/>
      <c r="L26" s="216" t="str">
        <f t="shared" si="0"/>
        <v/>
      </c>
      <c r="M26" s="217" t="str">
        <f t="shared" si="2"/>
        <v xml:space="preserve"> </v>
      </c>
      <c r="N26" s="217" t="str">
        <f t="shared" si="1"/>
        <v/>
      </c>
      <c r="Q26" s="53" t="str">
        <f t="shared" si="3"/>
        <v xml:space="preserve"> </v>
      </c>
    </row>
    <row r="27" spans="1:17" ht="19.5" customHeight="1">
      <c r="A27" s="216">
        <v>14</v>
      </c>
      <c r="B27" s="419"/>
      <c r="C27" s="419"/>
      <c r="D27" s="420"/>
      <c r="E27" s="420"/>
      <c r="F27" s="421"/>
      <c r="G27" s="421"/>
      <c r="H27" s="420"/>
      <c r="I27" s="445" t="s">
        <v>566</v>
      </c>
      <c r="J27" s="420"/>
      <c r="K27" s="422"/>
      <c r="L27" s="216" t="str">
        <f t="shared" si="0"/>
        <v/>
      </c>
      <c r="M27" s="217" t="str">
        <f t="shared" si="2"/>
        <v xml:space="preserve"> </v>
      </c>
      <c r="N27" s="217" t="str">
        <f t="shared" si="1"/>
        <v/>
      </c>
      <c r="Q27" s="53" t="str">
        <f t="shared" si="3"/>
        <v xml:space="preserve"> </v>
      </c>
    </row>
    <row r="28" spans="1:17" ht="19.5" customHeight="1">
      <c r="A28" s="216">
        <v>15</v>
      </c>
      <c r="B28" s="419"/>
      <c r="C28" s="419"/>
      <c r="D28" s="420"/>
      <c r="E28" s="420"/>
      <c r="F28" s="421"/>
      <c r="G28" s="421"/>
      <c r="H28" s="420"/>
      <c r="I28" s="445" t="s">
        <v>566</v>
      </c>
      <c r="J28" s="420"/>
      <c r="K28" s="422"/>
      <c r="L28" s="216" t="str">
        <f t="shared" si="0"/>
        <v/>
      </c>
      <c r="M28" s="217" t="str">
        <f t="shared" si="2"/>
        <v xml:space="preserve"> </v>
      </c>
      <c r="N28" s="217" t="str">
        <f t="shared" si="1"/>
        <v/>
      </c>
      <c r="Q28" s="53" t="str">
        <f t="shared" si="3"/>
        <v xml:space="preserve"> </v>
      </c>
    </row>
    <row r="29" spans="1:17" ht="19.5" customHeight="1">
      <c r="A29" s="216">
        <v>16</v>
      </c>
      <c r="B29" s="419"/>
      <c r="C29" s="419"/>
      <c r="D29" s="420"/>
      <c r="E29" s="420"/>
      <c r="F29" s="421"/>
      <c r="G29" s="421"/>
      <c r="H29" s="420"/>
      <c r="I29" s="445" t="s">
        <v>566</v>
      </c>
      <c r="J29" s="420"/>
      <c r="K29" s="422"/>
      <c r="L29" s="216" t="str">
        <f t="shared" si="0"/>
        <v/>
      </c>
      <c r="M29" s="217" t="str">
        <f t="shared" si="2"/>
        <v xml:space="preserve"> </v>
      </c>
      <c r="N29" s="217" t="str">
        <f t="shared" si="1"/>
        <v/>
      </c>
      <c r="Q29" s="53" t="str">
        <f t="shared" si="3"/>
        <v xml:space="preserve"> </v>
      </c>
    </row>
    <row r="30" spans="1:17" ht="19.5" customHeight="1">
      <c r="A30" s="216">
        <v>17</v>
      </c>
      <c r="B30" s="419"/>
      <c r="C30" s="419"/>
      <c r="D30" s="420"/>
      <c r="E30" s="420"/>
      <c r="F30" s="421"/>
      <c r="G30" s="421"/>
      <c r="H30" s="420"/>
      <c r="I30" s="445" t="s">
        <v>566</v>
      </c>
      <c r="J30" s="420"/>
      <c r="K30" s="422"/>
      <c r="L30" s="216" t="str">
        <f t="shared" si="0"/>
        <v/>
      </c>
      <c r="M30" s="217" t="str">
        <f t="shared" si="2"/>
        <v xml:space="preserve"> </v>
      </c>
      <c r="N30" s="217" t="str">
        <f t="shared" si="1"/>
        <v/>
      </c>
      <c r="Q30" s="53" t="str">
        <f t="shared" si="3"/>
        <v xml:space="preserve"> </v>
      </c>
    </row>
    <row r="31" spans="1:17" ht="19.5" customHeight="1">
      <c r="A31" s="216">
        <v>18</v>
      </c>
      <c r="B31" s="419"/>
      <c r="C31" s="419"/>
      <c r="D31" s="420"/>
      <c r="E31" s="420"/>
      <c r="F31" s="421"/>
      <c r="G31" s="421"/>
      <c r="H31" s="420"/>
      <c r="I31" s="445" t="s">
        <v>566</v>
      </c>
      <c r="J31" s="420"/>
      <c r="K31" s="422"/>
      <c r="L31" s="216" t="str">
        <f t="shared" si="0"/>
        <v/>
      </c>
      <c r="M31" s="217" t="str">
        <f t="shared" si="2"/>
        <v xml:space="preserve"> </v>
      </c>
      <c r="N31" s="217" t="str">
        <f t="shared" si="1"/>
        <v/>
      </c>
      <c r="Q31" s="53" t="str">
        <f t="shared" si="3"/>
        <v xml:space="preserve"> </v>
      </c>
    </row>
    <row r="32" spans="1:17" ht="19.5" customHeight="1">
      <c r="A32" s="216">
        <v>19</v>
      </c>
      <c r="B32" s="419"/>
      <c r="C32" s="419"/>
      <c r="D32" s="420"/>
      <c r="E32" s="420"/>
      <c r="F32" s="421"/>
      <c r="G32" s="421"/>
      <c r="H32" s="420"/>
      <c r="I32" s="445" t="s">
        <v>566</v>
      </c>
      <c r="J32" s="420"/>
      <c r="K32" s="422"/>
      <c r="L32" s="216" t="str">
        <f t="shared" si="0"/>
        <v/>
      </c>
      <c r="M32" s="217" t="str">
        <f t="shared" si="2"/>
        <v xml:space="preserve"> </v>
      </c>
      <c r="N32" s="217" t="str">
        <f t="shared" si="1"/>
        <v/>
      </c>
      <c r="Q32" s="53" t="str">
        <f t="shared" si="3"/>
        <v xml:space="preserve"> </v>
      </c>
    </row>
    <row r="33" spans="1:17" ht="19.5" customHeight="1">
      <c r="A33" s="216">
        <v>20</v>
      </c>
      <c r="B33" s="419"/>
      <c r="C33" s="419"/>
      <c r="D33" s="420"/>
      <c r="E33" s="420"/>
      <c r="F33" s="421"/>
      <c r="G33" s="421"/>
      <c r="H33" s="420"/>
      <c r="I33" s="445" t="s">
        <v>566</v>
      </c>
      <c r="J33" s="420"/>
      <c r="K33" s="422"/>
      <c r="L33" s="216" t="str">
        <f t="shared" si="0"/>
        <v/>
      </c>
      <c r="M33" s="217" t="str">
        <f t="shared" si="2"/>
        <v xml:space="preserve"> </v>
      </c>
      <c r="N33" s="217" t="str">
        <f t="shared" si="1"/>
        <v/>
      </c>
      <c r="Q33" s="53" t="str">
        <f t="shared" si="3"/>
        <v xml:space="preserve"> </v>
      </c>
    </row>
    <row r="34" spans="1:17" ht="19.5" hidden="1" customHeight="1">
      <c r="A34" s="216">
        <v>21</v>
      </c>
      <c r="B34" s="419"/>
      <c r="C34" s="419"/>
      <c r="D34" s="420"/>
      <c r="E34" s="420"/>
      <c r="F34" s="421"/>
      <c r="G34" s="421"/>
      <c r="H34" s="420"/>
      <c r="I34" s="445" t="s">
        <v>566</v>
      </c>
      <c r="J34" s="420"/>
      <c r="K34" s="422"/>
      <c r="L34" s="216" t="str">
        <f t="shared" si="0"/>
        <v/>
      </c>
      <c r="M34" s="217" t="str">
        <f t="shared" ref="M34:M43" si="4">IF(AND(E34="ACC",I34="x",J34="SR"),180*L34,IF(AND(E34="ACC",I34="x",J34="DR"),140*L34,IF(AND(E34="PLA",I34="x",J34="SR"),140*L34,IF(AND(E34="PLA",I34="x",J34="DR"),90*L34,IF(AND(E34="COA",I34="x",J34="SR"),140*L34,IF(AND(E34="COA",I34="x",J34="DR"),90*L34,IF(AND(E34="DEL",I34="x",J34="SR"),140*L34,IF(AND(E34="DEL",I34="x",J34="DR"),90*L34," "))))))))</f>
        <v xml:space="preserve"> </v>
      </c>
      <c r="N34" s="217" t="str">
        <f t="shared" si="1"/>
        <v/>
      </c>
      <c r="Q34" s="53" t="str">
        <f t="shared" si="3"/>
        <v xml:space="preserve"> </v>
      </c>
    </row>
    <row r="35" spans="1:17" ht="19.5" hidden="1" customHeight="1">
      <c r="A35" s="216">
        <v>22</v>
      </c>
      <c r="B35" s="419"/>
      <c r="C35" s="419"/>
      <c r="D35" s="420"/>
      <c r="E35" s="420"/>
      <c r="F35" s="421"/>
      <c r="G35" s="421"/>
      <c r="H35" s="420"/>
      <c r="I35" s="445" t="s">
        <v>566</v>
      </c>
      <c r="J35" s="420"/>
      <c r="K35" s="422"/>
      <c r="L35" s="216" t="str">
        <f t="shared" si="0"/>
        <v/>
      </c>
      <c r="M35" s="217" t="str">
        <f t="shared" si="4"/>
        <v xml:space="preserve"> </v>
      </c>
      <c r="N35" s="217" t="str">
        <f t="shared" si="1"/>
        <v/>
      </c>
      <c r="Q35" s="53" t="str">
        <f t="shared" si="3"/>
        <v xml:space="preserve"> </v>
      </c>
    </row>
    <row r="36" spans="1:17" ht="19.5" hidden="1" customHeight="1">
      <c r="A36" s="216">
        <v>23</v>
      </c>
      <c r="B36" s="419"/>
      <c r="C36" s="419"/>
      <c r="D36" s="420"/>
      <c r="E36" s="420"/>
      <c r="F36" s="421"/>
      <c r="G36" s="421"/>
      <c r="H36" s="420"/>
      <c r="I36" s="445" t="s">
        <v>566</v>
      </c>
      <c r="J36" s="420"/>
      <c r="K36" s="422"/>
      <c r="L36" s="216" t="str">
        <f t="shared" si="0"/>
        <v/>
      </c>
      <c r="M36" s="217" t="str">
        <f t="shared" si="4"/>
        <v xml:space="preserve"> </v>
      </c>
      <c r="N36" s="217" t="str">
        <f t="shared" si="1"/>
        <v/>
      </c>
      <c r="Q36" s="53" t="str">
        <f t="shared" si="3"/>
        <v xml:space="preserve"> </v>
      </c>
    </row>
    <row r="37" spans="1:17" ht="19.5" hidden="1" customHeight="1">
      <c r="A37" s="216">
        <v>24</v>
      </c>
      <c r="B37" s="419"/>
      <c r="C37" s="419"/>
      <c r="D37" s="420"/>
      <c r="E37" s="420"/>
      <c r="F37" s="421"/>
      <c r="G37" s="421"/>
      <c r="H37" s="420"/>
      <c r="I37" s="445" t="s">
        <v>566</v>
      </c>
      <c r="J37" s="420"/>
      <c r="K37" s="422"/>
      <c r="L37" s="216" t="str">
        <f t="shared" si="0"/>
        <v/>
      </c>
      <c r="M37" s="217" t="str">
        <f t="shared" si="4"/>
        <v xml:space="preserve"> </v>
      </c>
      <c r="N37" s="217" t="str">
        <f t="shared" si="1"/>
        <v/>
      </c>
      <c r="Q37" s="53" t="str">
        <f t="shared" si="3"/>
        <v xml:space="preserve"> </v>
      </c>
    </row>
    <row r="38" spans="1:17" ht="19.5" hidden="1" customHeight="1">
      <c r="A38" s="216">
        <v>25</v>
      </c>
      <c r="B38" s="419"/>
      <c r="C38" s="419"/>
      <c r="D38" s="420"/>
      <c r="E38" s="420"/>
      <c r="F38" s="421"/>
      <c r="G38" s="421"/>
      <c r="H38" s="420"/>
      <c r="I38" s="445" t="s">
        <v>566</v>
      </c>
      <c r="J38" s="420"/>
      <c r="K38" s="422"/>
      <c r="L38" s="216" t="str">
        <f t="shared" si="0"/>
        <v/>
      </c>
      <c r="M38" s="217" t="str">
        <f t="shared" si="4"/>
        <v xml:space="preserve"> </v>
      </c>
      <c r="N38" s="217" t="str">
        <f t="shared" si="1"/>
        <v/>
      </c>
      <c r="Q38" s="53" t="str">
        <f t="shared" si="3"/>
        <v xml:space="preserve"> </v>
      </c>
    </row>
    <row r="39" spans="1:17" ht="19.5" hidden="1" customHeight="1">
      <c r="A39" s="216">
        <v>26</v>
      </c>
      <c r="B39" s="419"/>
      <c r="C39" s="419"/>
      <c r="D39" s="420"/>
      <c r="E39" s="420"/>
      <c r="F39" s="421"/>
      <c r="G39" s="421"/>
      <c r="H39" s="420"/>
      <c r="I39" s="445" t="s">
        <v>566</v>
      </c>
      <c r="J39" s="420"/>
      <c r="K39" s="422"/>
      <c r="L39" s="216" t="str">
        <f t="shared" si="0"/>
        <v/>
      </c>
      <c r="M39" s="217" t="str">
        <f t="shared" si="4"/>
        <v xml:space="preserve"> </v>
      </c>
      <c r="N39" s="217" t="str">
        <f t="shared" si="1"/>
        <v/>
      </c>
      <c r="Q39" s="53" t="str">
        <f t="shared" si="3"/>
        <v xml:space="preserve"> </v>
      </c>
    </row>
    <row r="40" spans="1:17" ht="19.5" hidden="1" customHeight="1">
      <c r="A40" s="216">
        <v>27</v>
      </c>
      <c r="B40" s="419"/>
      <c r="C40" s="419"/>
      <c r="D40" s="420"/>
      <c r="E40" s="420"/>
      <c r="F40" s="421"/>
      <c r="G40" s="421"/>
      <c r="H40" s="420"/>
      <c r="I40" s="445" t="s">
        <v>566</v>
      </c>
      <c r="J40" s="420"/>
      <c r="K40" s="422"/>
      <c r="L40" s="216" t="str">
        <f t="shared" si="0"/>
        <v/>
      </c>
      <c r="M40" s="217" t="str">
        <f t="shared" si="4"/>
        <v xml:space="preserve"> </v>
      </c>
      <c r="N40" s="217" t="str">
        <f t="shared" si="1"/>
        <v/>
      </c>
      <c r="Q40" s="53" t="str">
        <f t="shared" si="3"/>
        <v xml:space="preserve"> </v>
      </c>
    </row>
    <row r="41" spans="1:17" ht="19.5" hidden="1" customHeight="1">
      <c r="A41" s="216">
        <v>28</v>
      </c>
      <c r="B41" s="419"/>
      <c r="C41" s="419"/>
      <c r="D41" s="420"/>
      <c r="E41" s="420"/>
      <c r="F41" s="421"/>
      <c r="G41" s="421"/>
      <c r="H41" s="420"/>
      <c r="I41" s="445" t="s">
        <v>566</v>
      </c>
      <c r="J41" s="420"/>
      <c r="K41" s="422"/>
      <c r="L41" s="216" t="str">
        <f t="shared" si="0"/>
        <v/>
      </c>
      <c r="M41" s="217" t="str">
        <f t="shared" si="4"/>
        <v xml:space="preserve"> </v>
      </c>
      <c r="N41" s="217" t="str">
        <f t="shared" si="1"/>
        <v/>
      </c>
      <c r="Q41" s="53" t="str">
        <f t="shared" si="3"/>
        <v xml:space="preserve"> </v>
      </c>
    </row>
    <row r="42" spans="1:17" ht="19.5" hidden="1" customHeight="1">
      <c r="A42" s="216">
        <v>29</v>
      </c>
      <c r="B42" s="419"/>
      <c r="C42" s="419"/>
      <c r="D42" s="420"/>
      <c r="E42" s="420"/>
      <c r="F42" s="421"/>
      <c r="G42" s="421"/>
      <c r="H42" s="420"/>
      <c r="I42" s="445" t="s">
        <v>566</v>
      </c>
      <c r="J42" s="420"/>
      <c r="K42" s="422"/>
      <c r="L42" s="216" t="str">
        <f t="shared" si="0"/>
        <v/>
      </c>
      <c r="M42" s="217" t="str">
        <f t="shared" si="4"/>
        <v xml:space="preserve"> </v>
      </c>
      <c r="N42" s="217" t="str">
        <f t="shared" si="1"/>
        <v/>
      </c>
      <c r="Q42" s="53" t="str">
        <f t="shared" si="3"/>
        <v xml:space="preserve"> </v>
      </c>
    </row>
    <row r="43" spans="1:17" ht="19.5" hidden="1" customHeight="1">
      <c r="A43" s="216">
        <v>30</v>
      </c>
      <c r="B43" s="419"/>
      <c r="C43" s="419"/>
      <c r="D43" s="420"/>
      <c r="E43" s="420"/>
      <c r="F43" s="421"/>
      <c r="G43" s="421"/>
      <c r="H43" s="420"/>
      <c r="I43" s="445" t="s">
        <v>566</v>
      </c>
      <c r="J43" s="420"/>
      <c r="K43" s="422"/>
      <c r="L43" s="216" t="str">
        <f t="shared" si="0"/>
        <v/>
      </c>
      <c r="M43" s="217" t="str">
        <f t="shared" si="4"/>
        <v xml:space="preserve"> </v>
      </c>
      <c r="N43" s="217" t="str">
        <f t="shared" si="1"/>
        <v/>
      </c>
      <c r="Q43" s="53" t="str">
        <f t="shared" si="3"/>
        <v xml:space="preserve"> </v>
      </c>
    </row>
    <row r="44" spans="1:17" ht="19.5" customHeight="1">
      <c r="A44" s="425" t="s">
        <v>570</v>
      </c>
      <c r="B44" s="425"/>
      <c r="C44" s="425"/>
      <c r="D44" s="425"/>
      <c r="E44" s="425"/>
      <c r="F44" s="425"/>
      <c r="G44" s="425"/>
      <c r="H44" s="425"/>
      <c r="I44" s="425"/>
      <c r="J44" s="425"/>
      <c r="K44" s="425"/>
      <c r="L44" s="426" t="s">
        <v>325</v>
      </c>
      <c r="M44" s="426"/>
      <c r="N44" s="427" t="s">
        <v>572</v>
      </c>
    </row>
    <row r="45" spans="1:17" ht="19.5" customHeight="1">
      <c r="A45" s="440" t="s">
        <v>573</v>
      </c>
      <c r="B45" s="598" t="s">
        <v>568</v>
      </c>
      <c r="C45" s="598"/>
      <c r="D45" s="598"/>
      <c r="E45" s="598"/>
      <c r="F45" s="598"/>
      <c r="G45" s="598"/>
      <c r="H45" s="598"/>
      <c r="I45" s="598"/>
      <c r="J45" s="598"/>
      <c r="K45" s="598"/>
      <c r="L45" s="456">
        <v>0</v>
      </c>
      <c r="M45" s="441"/>
      <c r="N45" s="442">
        <f>L45*25</f>
        <v>0</v>
      </c>
    </row>
    <row r="46" spans="1:17" ht="19.5" customHeight="1">
      <c r="A46" s="440" t="s">
        <v>574</v>
      </c>
      <c r="B46" s="598" t="s">
        <v>569</v>
      </c>
      <c r="C46" s="598"/>
      <c r="D46" s="598"/>
      <c r="E46" s="598"/>
      <c r="F46" s="598"/>
      <c r="G46" s="598"/>
      <c r="H46" s="598"/>
      <c r="I46" s="598"/>
      <c r="J46" s="598"/>
      <c r="K46" s="598"/>
      <c r="L46" s="456">
        <v>0</v>
      </c>
      <c r="M46" s="441"/>
      <c r="N46" s="442">
        <f>L46*50</f>
        <v>0</v>
      </c>
    </row>
    <row r="47" spans="1:17" ht="19.5" customHeight="1">
      <c r="A47" s="594" t="s">
        <v>134</v>
      </c>
      <c r="B47" s="594"/>
      <c r="C47" s="594"/>
      <c r="D47" s="594"/>
      <c r="E47" s="594"/>
      <c r="F47" s="594"/>
      <c r="G47" s="594"/>
      <c r="H47" s="594"/>
      <c r="I47" s="594"/>
      <c r="J47" s="594"/>
      <c r="K47" s="594"/>
      <c r="L47" s="594"/>
      <c r="M47" s="443">
        <f>SUM(M14:M43)</f>
        <v>0</v>
      </c>
      <c r="N47" s="444">
        <f>SUM(N14:N46)</f>
        <v>0</v>
      </c>
      <c r="Q47" s="53" t="str">
        <f t="shared" si="3"/>
        <v xml:space="preserve"> </v>
      </c>
    </row>
    <row r="48" spans="1:17" ht="19.5" customHeight="1" thickBot="1">
      <c r="A48" s="425"/>
      <c r="B48" s="425"/>
      <c r="C48" s="425"/>
      <c r="D48" s="425"/>
      <c r="E48" s="425"/>
      <c r="F48" s="425"/>
      <c r="G48" s="425"/>
      <c r="H48" s="425"/>
      <c r="I48" s="425"/>
      <c r="J48" s="425"/>
      <c r="K48" s="425"/>
      <c r="L48" s="426"/>
      <c r="M48" s="426" t="s">
        <v>571</v>
      </c>
      <c r="N48" s="427" t="s">
        <v>572</v>
      </c>
    </row>
    <row r="49" spans="1:19" ht="19.5" customHeight="1" thickBot="1">
      <c r="A49" s="595" t="s">
        <v>575</v>
      </c>
      <c r="B49" s="595"/>
      <c r="C49" s="595"/>
      <c r="D49" s="595"/>
      <c r="E49" s="595"/>
      <c r="F49" s="595"/>
      <c r="G49" s="595"/>
      <c r="H49" s="595"/>
      <c r="I49" s="595"/>
      <c r="J49" s="595"/>
      <c r="K49" s="595"/>
      <c r="L49" s="595"/>
      <c r="M49" s="600">
        <f>M47+N47</f>
        <v>0</v>
      </c>
      <c r="N49" s="601"/>
      <c r="Q49" s="53" t="str">
        <f t="shared" si="3"/>
        <v xml:space="preserve"> </v>
      </c>
    </row>
    <row r="50" spans="1:19" ht="19.5" customHeight="1">
      <c r="A50" s="586" t="s">
        <v>324</v>
      </c>
      <c r="B50" s="586"/>
      <c r="C50" s="586"/>
      <c r="D50" s="586"/>
      <c r="E50" s="586"/>
      <c r="F50" s="586"/>
      <c r="G50" s="220"/>
      <c r="H50" s="220"/>
      <c r="I50" s="220"/>
      <c r="J50" s="221"/>
      <c r="K50" s="221"/>
      <c r="L50" s="206"/>
      <c r="M50" s="207"/>
      <c r="N50" s="80"/>
      <c r="Q50" s="53" t="str">
        <f t="shared" si="3"/>
        <v xml:space="preserve"> </v>
      </c>
    </row>
    <row r="51" spans="1:19" ht="16">
      <c r="A51" s="455" t="s">
        <v>581</v>
      </c>
      <c r="B51" s="222"/>
      <c r="C51" s="222"/>
      <c r="D51" s="223"/>
      <c r="E51" s="223"/>
      <c r="F51" s="223"/>
      <c r="G51" s="223"/>
      <c r="H51" s="223"/>
      <c r="I51" s="223"/>
      <c r="J51" s="223"/>
      <c r="K51" s="223"/>
      <c r="L51" s="208"/>
      <c r="M51" s="208"/>
    </row>
    <row r="53" spans="1:19" ht="15" customHeight="1">
      <c r="A53" s="446" t="s">
        <v>577</v>
      </c>
      <c r="B53" s="446"/>
      <c r="C53" s="446"/>
      <c r="D53" s="446"/>
      <c r="E53" s="587" t="s">
        <v>578</v>
      </c>
      <c r="F53" s="587"/>
      <c r="G53" s="588">
        <f>'PLEASE FILL IN HERE FIRST!!!'!B33</f>
        <v>44443</v>
      </c>
      <c r="H53" s="588"/>
      <c r="I53" s="588"/>
      <c r="J53" s="588"/>
      <c r="K53" s="588"/>
      <c r="L53" s="588"/>
      <c r="M53" s="588"/>
      <c r="N53" s="588"/>
    </row>
    <row r="54" spans="1:19" ht="16">
      <c r="A54" s="447" t="s">
        <v>582</v>
      </c>
      <c r="B54" s="447"/>
      <c r="C54" s="447"/>
      <c r="D54" s="447"/>
      <c r="E54" s="587"/>
      <c r="F54" s="587"/>
      <c r="G54" s="588"/>
      <c r="H54" s="588"/>
      <c r="I54" s="588"/>
      <c r="J54" s="588"/>
      <c r="K54" s="588"/>
      <c r="L54" s="588"/>
      <c r="M54" s="588"/>
      <c r="N54" s="588"/>
    </row>
    <row r="55" spans="1:19" s="209" customFormat="1" ht="16">
      <c r="A55" s="447" t="s">
        <v>588</v>
      </c>
      <c r="B55" s="447"/>
      <c r="C55" s="447"/>
      <c r="D55" s="447"/>
      <c r="E55" s="587"/>
      <c r="F55" s="587"/>
      <c r="G55" s="588"/>
      <c r="H55" s="588"/>
      <c r="I55" s="588"/>
      <c r="J55" s="588"/>
      <c r="K55" s="588"/>
      <c r="L55" s="588"/>
      <c r="M55" s="588"/>
      <c r="N55" s="588"/>
      <c r="Q55" s="53"/>
      <c r="R55" s="50"/>
      <c r="S55" s="59"/>
    </row>
  </sheetData>
  <sheetProtection algorithmName="SHA-512" hashValue="XucIz6OC5EmWwa+4Kw+Um8UIlflCzUACltyLE7S/wDOmgEmpRYzM4Dkhq7iC/Uvquw/lb3i743MceViyBXgjpw==" saltValue="e2vSoBajr8zMXkXh7nISAw==" spinCount="100000" sheet="1" selectLockedCells="1"/>
  <mergeCells count="24">
    <mergeCell ref="A9:N9"/>
    <mergeCell ref="M49:N49"/>
    <mergeCell ref="A1:N1"/>
    <mergeCell ref="A3:N3"/>
    <mergeCell ref="A4:N4"/>
    <mergeCell ref="H5:I5"/>
    <mergeCell ref="A2:N2"/>
    <mergeCell ref="D5:E5"/>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B45:K45"/>
    <mergeCell ref="B46:K46"/>
  </mergeCells>
  <phoneticPr fontId="3" type="noConversion"/>
  <conditionalFormatting sqref="B14:E43 B45:B46">
    <cfRule type="cellIs" dxfId="19" priority="12" operator="equal">
      <formula>0</formula>
    </cfRule>
  </conditionalFormatting>
  <conditionalFormatting sqref="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printOptions horizontalCentered="1"/>
  <pageMargins left="0.2" right="0.2" top="0.39000000000000007" bottom="0.2" header="0" footer="0"/>
  <pageSetup paperSize="9" scale="6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B45:B46 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workbookViewId="0">
      <selection activeCell="A57" sqref="A57"/>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6">
      <c r="A1" s="613" t="str">
        <f>Accommodation!A1</f>
        <v>2021 ITTF Pan American Youth Championships</v>
      </c>
      <c r="B1" s="613"/>
      <c r="C1" s="613"/>
      <c r="D1" s="613"/>
      <c r="E1" s="613"/>
      <c r="F1" s="613"/>
      <c r="G1" s="613"/>
      <c r="H1" s="613"/>
      <c r="I1" s="613"/>
      <c r="J1" s="613"/>
      <c r="K1" s="613"/>
      <c r="L1" s="613"/>
      <c r="M1" s="613"/>
      <c r="AA1" s="73" t="s">
        <v>27</v>
      </c>
      <c r="AB1" s="71" t="s">
        <v>28</v>
      </c>
      <c r="AC1" s="72" t="s">
        <v>158</v>
      </c>
      <c r="AD1" s="73" t="s">
        <v>174</v>
      </c>
    </row>
    <row r="2" spans="1:30" ht="26">
      <c r="A2" s="613" t="s">
        <v>436</v>
      </c>
      <c r="B2" s="613"/>
      <c r="C2" s="613"/>
      <c r="D2" s="613"/>
      <c r="E2" s="613"/>
      <c r="F2" s="613"/>
      <c r="G2" s="613"/>
      <c r="H2" s="613"/>
      <c r="I2" s="613"/>
      <c r="J2" s="613"/>
      <c r="K2" s="613"/>
      <c r="L2" s="613"/>
      <c r="M2" s="613"/>
      <c r="AA2" s="73"/>
      <c r="AB2" s="71"/>
      <c r="AC2" s="72"/>
      <c r="AD2" s="73"/>
    </row>
    <row r="3" spans="1:30" ht="16" hidden="1" customHeight="1">
      <c r="A3" s="614" t="str">
        <f>'PLEASE FILL IN HERE FIRST!!!'!B5</f>
        <v>2021 ITTF Pan American Youth Championships</v>
      </c>
      <c r="B3" s="614"/>
      <c r="C3" s="614"/>
      <c r="D3" s="614"/>
      <c r="E3" s="614"/>
      <c r="F3" s="614"/>
      <c r="G3" s="614"/>
      <c r="H3" s="614"/>
      <c r="I3" s="614"/>
      <c r="J3" s="614"/>
      <c r="K3" s="614"/>
      <c r="L3" s="614"/>
      <c r="M3" s="614"/>
      <c r="AA3" s="73" t="s">
        <v>173</v>
      </c>
      <c r="AB3" s="71" t="s">
        <v>159</v>
      </c>
      <c r="AC3" s="72" t="s">
        <v>53</v>
      </c>
      <c r="AD3" s="73" t="s">
        <v>175</v>
      </c>
    </row>
    <row r="4" spans="1:30" ht="24" customHeight="1">
      <c r="A4" s="615" t="str">
        <f>'PLEASE FILL IN HERE FIRST!!!'!B7</f>
        <v>Santo Domingo, Dominican Republic</v>
      </c>
      <c r="B4" s="615"/>
      <c r="C4" s="615"/>
      <c r="D4" s="615"/>
      <c r="E4" s="615"/>
      <c r="F4" s="615"/>
      <c r="G4" s="615"/>
      <c r="H4" s="615"/>
      <c r="I4" s="615"/>
      <c r="J4" s="615"/>
      <c r="K4" s="615"/>
      <c r="L4" s="615"/>
      <c r="M4" s="615"/>
      <c r="AB4" s="73" t="s">
        <v>162</v>
      </c>
      <c r="AC4" s="72"/>
      <c r="AD4" s="73" t="s">
        <v>176</v>
      </c>
    </row>
    <row r="5" spans="1:30" ht="21" customHeight="1">
      <c r="A5" s="431" t="s">
        <v>565</v>
      </c>
      <c r="B5" s="434">
        <f>'PLEASE FILL IN HERE FIRST!!!'!B9</f>
        <v>44451</v>
      </c>
      <c r="C5" s="433" t="s">
        <v>108</v>
      </c>
      <c r="D5" s="606">
        <f>'PLEASE FILL IN HERE FIRST!!!'!D9</f>
        <v>44457</v>
      </c>
      <c r="E5" s="606"/>
      <c r="F5" s="437"/>
      <c r="G5" s="436"/>
      <c r="H5" s="605"/>
      <c r="I5" s="605"/>
      <c r="J5" s="437"/>
      <c r="K5" s="437"/>
      <c r="L5" s="438"/>
      <c r="M5" s="458"/>
      <c r="AB5" s="73" t="s">
        <v>172</v>
      </c>
      <c r="AC5" s="72"/>
    </row>
    <row r="6" spans="1:30" ht="7" customHeight="1">
      <c r="A6" s="259"/>
      <c r="B6" s="259"/>
      <c r="C6" s="259"/>
      <c r="D6" s="259"/>
      <c r="E6" s="259"/>
      <c r="F6" s="259"/>
      <c r="G6" s="259"/>
      <c r="H6" s="259"/>
      <c r="I6" s="259"/>
      <c r="J6" s="259"/>
      <c r="K6" s="259"/>
      <c r="L6" s="259"/>
      <c r="M6" s="259"/>
      <c r="AB6" s="73" t="s">
        <v>161</v>
      </c>
      <c r="AC6" s="72"/>
    </row>
    <row r="7" spans="1:30" ht="21">
      <c r="A7" s="589" t="s">
        <v>323</v>
      </c>
      <c r="B7" s="590"/>
      <c r="C7" s="451" t="s">
        <v>437</v>
      </c>
      <c r="D7" s="452"/>
      <c r="E7" s="452"/>
      <c r="F7" s="452"/>
      <c r="G7" s="452"/>
      <c r="H7" s="452"/>
      <c r="I7" s="452"/>
      <c r="J7" s="452"/>
      <c r="K7" s="452"/>
      <c r="L7" s="452"/>
      <c r="M7" s="459"/>
    </row>
    <row r="8" spans="1:30" ht="7" customHeight="1">
      <c r="A8" s="454"/>
      <c r="B8" s="454"/>
      <c r="C8" s="454"/>
      <c r="D8" s="454"/>
      <c r="E8" s="454"/>
      <c r="F8" s="454"/>
      <c r="G8" s="454"/>
      <c r="H8" s="454"/>
      <c r="I8" s="454"/>
      <c r="J8" s="454"/>
      <c r="K8" s="454"/>
      <c r="L8" s="454"/>
      <c r="M8" s="454"/>
      <c r="AB8" s="73" t="s">
        <v>161</v>
      </c>
      <c r="AC8" s="72"/>
    </row>
    <row r="9" spans="1:30" ht="18">
      <c r="A9" s="453" t="s">
        <v>580</v>
      </c>
      <c r="B9" s="453"/>
      <c r="C9" s="453"/>
      <c r="D9" s="453"/>
      <c r="E9" s="453"/>
      <c r="F9" s="453"/>
      <c r="G9" s="453"/>
      <c r="H9" s="453"/>
      <c r="I9" s="453"/>
      <c r="J9" s="453"/>
      <c r="K9" s="453"/>
      <c r="L9" s="453"/>
      <c r="M9" s="453"/>
    </row>
    <row r="10" spans="1:30">
      <c r="A10"/>
      <c r="B10"/>
      <c r="C10"/>
      <c r="D10"/>
      <c r="E10"/>
      <c r="F10"/>
      <c r="G10" s="1"/>
      <c r="H10"/>
      <c r="I10"/>
      <c r="J10"/>
      <c r="K10"/>
      <c r="L10"/>
      <c r="M10"/>
    </row>
    <row r="11" spans="1:30" ht="15">
      <c r="A11" s="611" t="s">
        <v>325</v>
      </c>
      <c r="B11" s="616" t="s">
        <v>429</v>
      </c>
      <c r="C11" s="616" t="s">
        <v>109</v>
      </c>
      <c r="D11" s="607" t="s">
        <v>431</v>
      </c>
      <c r="E11" s="607" t="s">
        <v>112</v>
      </c>
      <c r="F11" s="232" t="s">
        <v>113</v>
      </c>
      <c r="G11" s="233" t="s">
        <v>114</v>
      </c>
      <c r="H11" s="233" t="s">
        <v>115</v>
      </c>
      <c r="I11" s="233" t="s">
        <v>114</v>
      </c>
      <c r="J11" s="607" t="s">
        <v>116</v>
      </c>
      <c r="K11" s="233" t="s">
        <v>117</v>
      </c>
      <c r="L11" s="233" t="s">
        <v>117</v>
      </c>
      <c r="M11" s="607" t="s">
        <v>116</v>
      </c>
    </row>
    <row r="12" spans="1:30" ht="15">
      <c r="A12" s="612"/>
      <c r="B12" s="617"/>
      <c r="C12" s="617"/>
      <c r="D12" s="608"/>
      <c r="E12" s="608"/>
      <c r="F12" s="234" t="s">
        <v>118</v>
      </c>
      <c r="G12" s="247" t="s">
        <v>119</v>
      </c>
      <c r="H12" s="247" t="s">
        <v>120</v>
      </c>
      <c r="I12" s="247" t="s">
        <v>121</v>
      </c>
      <c r="J12" s="608"/>
      <c r="K12" s="247" t="s">
        <v>119</v>
      </c>
      <c r="L12" s="247" t="s">
        <v>121</v>
      </c>
      <c r="M12" s="608"/>
    </row>
    <row r="13" spans="1:30" s="18" customFormat="1" ht="19.5" customHeight="1">
      <c r="A13" s="224" t="s">
        <v>122</v>
      </c>
      <c r="B13" s="225" t="s">
        <v>429</v>
      </c>
      <c r="C13" s="225" t="s">
        <v>109</v>
      </c>
      <c r="D13" s="224" t="s">
        <v>27</v>
      </c>
      <c r="E13" s="224" t="s">
        <v>28</v>
      </c>
      <c r="F13" s="226" t="s">
        <v>32</v>
      </c>
      <c r="G13" s="227">
        <f>Accommodation!F13</f>
        <v>44449</v>
      </c>
      <c r="H13" s="228" t="s">
        <v>584</v>
      </c>
      <c r="I13" s="229">
        <v>0.57291666666666663</v>
      </c>
      <c r="J13" s="224" t="s">
        <v>585</v>
      </c>
      <c r="K13" s="230">
        <f>Accommodation!G13</f>
        <v>44458</v>
      </c>
      <c r="L13" s="231">
        <v>0.83333333333333337</v>
      </c>
      <c r="M13" s="224" t="s">
        <v>33</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60"/>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10"/>
      <c r="B45" s="610"/>
      <c r="C45" s="610"/>
      <c r="D45" s="610"/>
      <c r="E45" s="610"/>
      <c r="F45" s="610"/>
      <c r="G45" s="610"/>
      <c r="H45" s="449"/>
      <c r="I45" s="449"/>
      <c r="J45" s="449"/>
      <c r="K45" s="448"/>
      <c r="L45" s="448"/>
      <c r="M45" s="450"/>
    </row>
    <row r="46" spans="1:13">
      <c r="A46" s="240" t="s">
        <v>432</v>
      </c>
      <c r="B46" s="240"/>
      <c r="C46" s="240" t="s">
        <v>123</v>
      </c>
      <c r="D46" s="240"/>
      <c r="E46" s="240"/>
      <c r="F46" s="240"/>
      <c r="G46" s="241"/>
      <c r="H46" s="243"/>
      <c r="I46" s="243"/>
      <c r="J46" s="243"/>
      <c r="K46" s="243"/>
      <c r="L46" s="243"/>
      <c r="M46" s="1"/>
    </row>
    <row r="47" spans="1:13">
      <c r="A47" s="240" t="s">
        <v>124</v>
      </c>
      <c r="B47" s="240"/>
      <c r="C47" s="240" t="s">
        <v>576</v>
      </c>
      <c r="D47" s="240"/>
      <c r="E47" s="240"/>
      <c r="F47" s="240"/>
      <c r="G47" s="241"/>
      <c r="H47" s="240"/>
      <c r="I47" s="240"/>
      <c r="J47" s="240"/>
      <c r="K47" s="240"/>
      <c r="L47" s="240"/>
      <c r="M47"/>
    </row>
    <row r="48" spans="1:13">
      <c r="A48" s="240" t="s">
        <v>125</v>
      </c>
      <c r="B48" s="240"/>
      <c r="C48" s="240" t="s">
        <v>126</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6" t="s">
        <v>577</v>
      </c>
      <c r="B50" s="446"/>
      <c r="C50" s="446"/>
      <c r="D50" s="446"/>
      <c r="E50" s="587" t="s">
        <v>578</v>
      </c>
      <c r="F50" s="587"/>
      <c r="G50" s="588">
        <f>'PLEASE FILL IN HERE FIRST!!!'!B35</f>
        <v>44443</v>
      </c>
      <c r="H50" s="588"/>
      <c r="I50" s="588"/>
      <c r="J50" s="588"/>
      <c r="K50" s="588"/>
      <c r="L50" s="588"/>
      <c r="M50" s="588"/>
    </row>
    <row r="51" spans="1:30" ht="16">
      <c r="A51" s="447" t="s">
        <v>582</v>
      </c>
      <c r="B51" s="447"/>
      <c r="C51" s="447"/>
      <c r="D51" s="447"/>
      <c r="E51" s="587"/>
      <c r="F51" s="587"/>
      <c r="G51" s="588"/>
      <c r="H51" s="588"/>
      <c r="I51" s="588"/>
      <c r="J51" s="588"/>
      <c r="K51" s="588"/>
      <c r="L51" s="588"/>
      <c r="M51" s="588"/>
    </row>
    <row r="52" spans="1:30" s="25" customFormat="1" ht="16">
      <c r="A52" s="461" t="s">
        <v>589</v>
      </c>
      <c r="B52" s="447"/>
      <c r="C52" s="447"/>
      <c r="D52" s="447"/>
      <c r="E52" s="587"/>
      <c r="F52" s="587"/>
      <c r="G52" s="588"/>
      <c r="H52" s="588"/>
      <c r="I52" s="588"/>
      <c r="J52" s="588"/>
      <c r="K52" s="588"/>
      <c r="L52" s="588"/>
      <c r="M52" s="588"/>
      <c r="AA52" s="18"/>
      <c r="AD52" s="18"/>
    </row>
    <row r="53" spans="1:30" s="25" customFormat="1" ht="16">
      <c r="A53" s="244"/>
      <c r="B53" s="242"/>
      <c r="C53" s="6"/>
      <c r="D53" s="6"/>
      <c r="E53" s="243"/>
      <c r="F53" s="609"/>
      <c r="G53" s="609"/>
      <c r="H53" s="609"/>
      <c r="I53" s="246"/>
      <c r="J53" s="245"/>
      <c r="K53" s="245"/>
      <c r="L53" s="240"/>
      <c r="M53" s="2"/>
      <c r="AA53" s="18"/>
      <c r="AD53" s="18"/>
    </row>
  </sheetData>
  <sheetProtection algorithmName="SHA-512" hashValue="wUBfwaRgz9ICS2tULoJpbzl7cZrDiMPsIWQXfFADeEPCHCTD7AhbJP+x5In86O+B+VaeqiqahIjiXs0nDLWdHg==" saltValue="qm8S/Krf5smkbY+63syCuA==" spinCount="100000" sheet="1" selectLockedCells="1"/>
  <mergeCells count="18">
    <mergeCell ref="M11:M12"/>
    <mergeCell ref="G50:M52"/>
    <mergeCell ref="E50:F52"/>
    <mergeCell ref="B11:B12"/>
    <mergeCell ref="C11:C12"/>
    <mergeCell ref="D11:D12"/>
    <mergeCell ref="A1:M1"/>
    <mergeCell ref="A3:M3"/>
    <mergeCell ref="A4:M4"/>
    <mergeCell ref="H5:I5"/>
    <mergeCell ref="D5:E5"/>
    <mergeCell ref="A2:M2"/>
    <mergeCell ref="E11:E12"/>
    <mergeCell ref="J11:J12"/>
    <mergeCell ref="F53:H53"/>
    <mergeCell ref="A45:G45"/>
    <mergeCell ref="A7:B7"/>
    <mergeCell ref="A11:A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F14:M18 F20:M43 G19:M19</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F14:F18 H14:J43 L14:M43 F20:F43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30" t="s">
        <v>169</v>
      </c>
      <c r="B1" s="630"/>
      <c r="C1" s="630"/>
      <c r="D1" s="630"/>
      <c r="E1" s="630"/>
      <c r="F1" s="630"/>
      <c r="G1" s="630"/>
      <c r="H1" s="630"/>
      <c r="I1" s="630"/>
      <c r="J1" s="630"/>
      <c r="K1" s="630"/>
      <c r="L1" s="630"/>
      <c r="M1" s="630"/>
      <c r="N1" s="630"/>
      <c r="O1" s="630"/>
      <c r="P1" s="630"/>
      <c r="Q1" s="630"/>
      <c r="BB1" s="67"/>
    </row>
    <row r="2" spans="1:54" ht="23">
      <c r="A2" s="631" t="str">
        <f>'PLEASE FILL IN HERE FIRST!!!'!B5</f>
        <v>2021 ITTF Pan American Youth Championships</v>
      </c>
      <c r="B2" s="631"/>
      <c r="C2" s="631"/>
      <c r="D2" s="631"/>
      <c r="E2" s="631"/>
      <c r="F2" s="631"/>
      <c r="G2" s="631"/>
      <c r="H2" s="631"/>
      <c r="I2" s="631"/>
      <c r="J2" s="631"/>
      <c r="K2" s="631"/>
      <c r="L2" s="631"/>
      <c r="M2" s="631"/>
      <c r="N2" s="631"/>
      <c r="O2" s="631"/>
      <c r="P2" s="631"/>
      <c r="Q2" s="631"/>
      <c r="S2" s="50">
        <v>1</v>
      </c>
      <c r="U2" s="50" t="s">
        <v>158</v>
      </c>
      <c r="V2" s="50" t="s">
        <v>53</v>
      </c>
      <c r="W2" s="50" t="s">
        <v>167</v>
      </c>
    </row>
    <row r="3" spans="1:54" ht="18">
      <c r="A3" s="632" t="str">
        <f>'PLEASE FILL IN HERE FIRST!!!'!B7</f>
        <v>Santo Domingo, Dominican Republic</v>
      </c>
      <c r="B3" s="632"/>
      <c r="C3" s="632"/>
      <c r="D3" s="632"/>
      <c r="E3" s="632"/>
      <c r="F3" s="632"/>
      <c r="G3" s="632"/>
      <c r="H3" s="632"/>
      <c r="I3" s="632"/>
      <c r="J3" s="632"/>
      <c r="K3" s="632"/>
      <c r="L3" s="632"/>
      <c r="M3" s="632"/>
      <c r="N3" s="632"/>
      <c r="O3" s="632"/>
      <c r="P3" s="632"/>
      <c r="Q3" s="632"/>
      <c r="S3" s="50" t="s">
        <v>127</v>
      </c>
      <c r="U3" s="52" t="e">
        <f>Prospectus!$I$74</f>
        <v>#N/A</v>
      </c>
      <c r="V3" s="52" t="e">
        <f>Prospectus!$I$75</f>
        <v>#N/A</v>
      </c>
    </row>
    <row r="4" spans="1:54" ht="15" customHeight="1">
      <c r="B4" s="12"/>
      <c r="C4" s="12"/>
      <c r="D4" s="12"/>
      <c r="E4" s="12"/>
      <c r="F4" s="21">
        <f>'PLEASE FILL IN HERE FIRST!!!'!B9</f>
        <v>44451</v>
      </c>
      <c r="G4" s="22" t="s">
        <v>108</v>
      </c>
      <c r="H4" s="637">
        <f>'PLEASE FILL IN HERE FIRST!!!'!D9</f>
        <v>44457</v>
      </c>
      <c r="I4" s="637"/>
      <c r="J4" s="637"/>
      <c r="K4" s="21"/>
      <c r="L4" s="21"/>
      <c r="M4" s="12"/>
      <c r="N4" s="12"/>
      <c r="O4" s="12"/>
      <c r="P4" s="12"/>
      <c r="Q4" s="12"/>
      <c r="S4" s="50" t="s">
        <v>128</v>
      </c>
      <c r="U4" s="52">
        <f>Prospectus!$H$87</f>
        <v>140</v>
      </c>
      <c r="V4" s="52">
        <f>Prospectus!$H$88</f>
        <v>90</v>
      </c>
    </row>
    <row r="5" spans="1:54">
      <c r="S5" s="50" t="s">
        <v>129</v>
      </c>
      <c r="U5" s="52">
        <f>Prospectus!$H$123</f>
        <v>0</v>
      </c>
      <c r="V5" s="52">
        <f>Prospectus!$H$124</f>
        <v>0</v>
      </c>
    </row>
    <row r="6" spans="1:54" ht="20">
      <c r="A6" s="23" t="s">
        <v>90</v>
      </c>
      <c r="B6" s="5"/>
      <c r="C6" s="638">
        <f>Preliminary!B7</f>
        <v>0</v>
      </c>
      <c r="D6" s="639"/>
      <c r="E6" s="639"/>
      <c r="F6" s="639"/>
      <c r="G6" s="639"/>
      <c r="H6" s="639"/>
      <c r="I6" s="639"/>
      <c r="J6" s="639"/>
      <c r="K6" s="639"/>
      <c r="L6" s="639"/>
      <c r="M6" s="639"/>
      <c r="N6" s="639"/>
      <c r="O6" s="639"/>
      <c r="P6" s="640"/>
      <c r="S6" s="50" t="s">
        <v>61</v>
      </c>
      <c r="W6" s="66" t="e">
        <f>'PLEASE FILL IN HERE FIRST!!!'!B47</f>
        <v>#N/A</v>
      </c>
    </row>
    <row r="7" spans="1:54">
      <c r="A7"/>
      <c r="B7"/>
      <c r="C7"/>
      <c r="D7" s="1"/>
      <c r="E7"/>
      <c r="F7"/>
      <c r="G7"/>
      <c r="H7"/>
      <c r="I7"/>
      <c r="J7"/>
      <c r="K7"/>
      <c r="L7"/>
      <c r="M7"/>
      <c r="N7"/>
      <c r="O7"/>
      <c r="P7"/>
      <c r="S7" s="50" t="s">
        <v>160</v>
      </c>
      <c r="T7" s="50" t="s">
        <v>28</v>
      </c>
      <c r="U7" s="66" t="e">
        <f>'PLEASE FILL IN HERE FIRST!!!'!B47</f>
        <v>#N/A</v>
      </c>
    </row>
    <row r="8" spans="1:54">
      <c r="A8" s="7"/>
      <c r="B8" s="7" t="s">
        <v>109</v>
      </c>
      <c r="C8" s="7" t="s">
        <v>110</v>
      </c>
      <c r="D8" s="8" t="s">
        <v>111</v>
      </c>
      <c r="E8" s="8" t="s">
        <v>112</v>
      </c>
      <c r="F8" s="8" t="s">
        <v>19</v>
      </c>
      <c r="G8" s="8" t="s">
        <v>20</v>
      </c>
      <c r="H8" s="8" t="s">
        <v>55</v>
      </c>
      <c r="I8" s="8" t="s">
        <v>56</v>
      </c>
      <c r="J8" s="8" t="s">
        <v>57</v>
      </c>
      <c r="K8" s="8" t="s">
        <v>58</v>
      </c>
      <c r="L8" s="8" t="s">
        <v>52</v>
      </c>
      <c r="M8" s="8" t="s">
        <v>130</v>
      </c>
      <c r="N8" s="8" t="s">
        <v>131</v>
      </c>
      <c r="O8" s="8" t="s">
        <v>132</v>
      </c>
      <c r="P8" s="8" t="s">
        <v>133</v>
      </c>
      <c r="Q8" s="16" t="s">
        <v>31</v>
      </c>
      <c r="S8" s="50" t="s">
        <v>160</v>
      </c>
      <c r="T8" s="50" t="s">
        <v>159</v>
      </c>
      <c r="U8" s="52" t="e">
        <f>'PLEASE FILL IN HERE FIRST!!!'!$B$49</f>
        <v>#N/A</v>
      </c>
    </row>
    <row r="9" spans="1:54">
      <c r="A9" s="7"/>
      <c r="B9" s="7"/>
      <c r="C9" s="7"/>
      <c r="D9" s="8"/>
      <c r="E9" s="8"/>
      <c r="F9" s="38" t="s">
        <v>119</v>
      </c>
      <c r="G9" s="38" t="s">
        <v>119</v>
      </c>
      <c r="H9" s="8"/>
      <c r="I9" s="8"/>
      <c r="J9" s="8"/>
      <c r="K9" s="8"/>
      <c r="L9" s="8"/>
      <c r="M9" s="8"/>
      <c r="N9" s="8"/>
      <c r="O9" s="9" t="str">
        <f>'PLEASE FILL IN HERE FIRST!!!'!B43</f>
        <v>US $</v>
      </c>
      <c r="P9" s="9" t="str">
        <f>'PLEASE FILL IN HERE FIRST!!!'!B43</f>
        <v>US $</v>
      </c>
      <c r="Q9" s="9" t="str">
        <f>'PLEASE FILL IN HERE FIRST!!!'!B43</f>
        <v>US $</v>
      </c>
      <c r="S9" s="50" t="s">
        <v>160</v>
      </c>
      <c r="T9" s="50" t="s">
        <v>161</v>
      </c>
      <c r="U9" s="52" t="e">
        <f>'PLEASE FILL IN HERE FIRST!!!'!$B$49</f>
        <v>#N/A</v>
      </c>
    </row>
    <row r="10" spans="1:54" s="3" customFormat="1" ht="20.25" customHeight="1" thickBot="1">
      <c r="A10" s="13" t="s">
        <v>122</v>
      </c>
      <c r="B10" s="14" t="s">
        <v>25</v>
      </c>
      <c r="C10" s="14" t="s">
        <v>26</v>
      </c>
      <c r="D10" s="15" t="s">
        <v>27</v>
      </c>
      <c r="E10" s="15" t="s">
        <v>28</v>
      </c>
      <c r="F10" s="19">
        <v>40128</v>
      </c>
      <c r="G10" s="19">
        <v>40132</v>
      </c>
      <c r="H10" s="15" t="s">
        <v>29</v>
      </c>
      <c r="I10" s="15"/>
      <c r="J10" s="15"/>
      <c r="K10" s="15"/>
      <c r="L10" s="15" t="s">
        <v>158</v>
      </c>
      <c r="M10" s="15" t="s">
        <v>30</v>
      </c>
      <c r="N10" s="15">
        <v>4</v>
      </c>
      <c r="O10" s="64" t="e">
        <f>Prospectus!I74</f>
        <v>#N/A</v>
      </c>
      <c r="P10" s="64" t="e">
        <f>'PLEASE FILL IN HERE FIRST!!!'!B47</f>
        <v>#N/A</v>
      </c>
      <c r="Q10" s="65">
        <f>'PLEASE FILL IN HERE FIRST!!!'!B45</f>
        <v>25</v>
      </c>
      <c r="R10" s="69"/>
      <c r="S10" s="50" t="s">
        <v>160</v>
      </c>
      <c r="T10" s="50" t="s">
        <v>162</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171</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25</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18">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19"/>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19"/>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19"/>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19"/>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20"/>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28" t="s">
        <v>134</v>
      </c>
      <c r="B41" s="628"/>
      <c r="C41" s="628"/>
      <c r="D41" s="628"/>
      <c r="E41" s="628"/>
      <c r="F41" s="628"/>
      <c r="G41" s="628"/>
      <c r="H41" s="628"/>
      <c r="I41" s="628"/>
      <c r="J41" s="628"/>
      <c r="K41" s="628"/>
      <c r="L41" s="628"/>
      <c r="M41" s="628"/>
      <c r="N41" s="628"/>
      <c r="O41" s="61">
        <f>SUM(O11:O40)</f>
        <v>0</v>
      </c>
      <c r="P41" s="61">
        <f>SUM(P11:P40)</f>
        <v>0</v>
      </c>
      <c r="Q41" s="60">
        <f>SUM(Q11:Q40)</f>
        <v>25</v>
      </c>
      <c r="AB41" s="54" t="str">
        <f>IF($H$16="x",$V$2,"")</f>
        <v/>
      </c>
      <c r="AC41" s="41" t="str">
        <f>IF($H$16="x",$V$3,"")</f>
        <v/>
      </c>
      <c r="AD41" s="47">
        <v>6</v>
      </c>
    </row>
    <row r="42" spans="1:54" ht="19.5" customHeight="1" thickBot="1">
      <c r="A42" s="629" t="s">
        <v>135</v>
      </c>
      <c r="B42" s="629"/>
      <c r="C42" s="629"/>
      <c r="D42" s="629"/>
      <c r="E42" s="629"/>
      <c r="F42" s="629"/>
      <c r="G42" s="629"/>
      <c r="H42" s="629"/>
      <c r="I42" s="629"/>
      <c r="J42" s="629"/>
      <c r="K42" s="629"/>
      <c r="L42" s="629"/>
      <c r="M42" s="629"/>
      <c r="N42" s="629"/>
      <c r="O42" s="635">
        <f>O41+P41+Q41</f>
        <v>25</v>
      </c>
      <c r="P42" s="636"/>
      <c r="Q42" s="32" t="str">
        <f>'PLEASE FILL IN HERE FIRST!!!'!B43</f>
        <v>US $</v>
      </c>
      <c r="AB42" s="55" t="str">
        <f>IF($H$16="x",$U$2,"")</f>
        <v/>
      </c>
      <c r="AC42" s="42" t="str">
        <f>IF($H$16="x",$U$3,"")</f>
        <v/>
      </c>
      <c r="AD42" s="48"/>
    </row>
    <row r="43" spans="1:54" ht="16">
      <c r="A43" t="s">
        <v>136</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105</v>
      </c>
      <c r="B45"/>
      <c r="C45"/>
      <c r="D45" s="1"/>
      <c r="E45"/>
      <c r="F45" s="626">
        <f>'PLEASE FILL IN HERE FIRST!!!'!B33</f>
        <v>44443</v>
      </c>
      <c r="G45" s="627"/>
      <c r="J45"/>
      <c r="K45"/>
      <c r="L45"/>
      <c r="M45"/>
      <c r="N45"/>
      <c r="O45"/>
      <c r="P45"/>
      <c r="AB45" s="55" t="str">
        <f>IF($J$16="x",$V$2,"")</f>
        <v/>
      </c>
      <c r="AC45" s="42" t="str">
        <f>IF($J$16="x",$V$5,"")</f>
        <v/>
      </c>
      <c r="AD45" s="48"/>
    </row>
    <row r="46" spans="1:54" ht="17" thickBot="1">
      <c r="A46" s="4" t="s">
        <v>108</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107</v>
      </c>
      <c r="C47" s="29">
        <f>'PLEASE FILL IN HERE FIRST!!!'!B27</f>
        <v>0</v>
      </c>
      <c r="D47" s="30"/>
      <c r="E47" s="31" t="s">
        <v>101</v>
      </c>
      <c r="F47" s="622"/>
      <c r="G47" s="623"/>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104</v>
      </c>
      <c r="C48" s="633">
        <f>'PLEASE FILL IN HERE FIRST!!!'!B29</f>
        <v>0</v>
      </c>
      <c r="D48" s="633"/>
      <c r="E48" s="634"/>
      <c r="F48" s="624"/>
      <c r="G48" s="625"/>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21"/>
      <c r="G49" s="621"/>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86</v>
      </c>
      <c r="C1" s="198" t="s">
        <v>268</v>
      </c>
      <c r="D1" s="197" t="s">
        <v>269</v>
      </c>
      <c r="E1" s="198" t="s">
        <v>266</v>
      </c>
      <c r="F1" s="198" t="s">
        <v>410</v>
      </c>
      <c r="G1" s="198"/>
      <c r="H1" s="197" t="s">
        <v>183</v>
      </c>
      <c r="I1" s="196" t="s">
        <v>88</v>
      </c>
      <c r="J1" s="196" t="s">
        <v>15</v>
      </c>
      <c r="L1" s="197" t="s">
        <v>311</v>
      </c>
    </row>
    <row r="2" spans="1:12">
      <c r="A2" s="20">
        <v>1</v>
      </c>
      <c r="B2" s="75" t="s">
        <v>413</v>
      </c>
      <c r="C2" s="150" t="s">
        <v>222</v>
      </c>
      <c r="D2" s="82"/>
      <c r="E2" s="34" t="s">
        <v>549</v>
      </c>
      <c r="F2" s="34" t="s">
        <v>411</v>
      </c>
      <c r="H2" s="82" t="s">
        <v>196</v>
      </c>
      <c r="I2" s="83" t="s">
        <v>59</v>
      </c>
      <c r="J2" s="33">
        <v>0.25</v>
      </c>
      <c r="L2" s="151" t="s">
        <v>488</v>
      </c>
    </row>
    <row r="3" spans="1:12">
      <c r="A3" s="20">
        <v>2</v>
      </c>
      <c r="B3" s="75" t="s">
        <v>413</v>
      </c>
      <c r="C3" s="150" t="s">
        <v>446</v>
      </c>
      <c r="E3" s="34" t="s">
        <v>550</v>
      </c>
      <c r="F3" s="34" t="s">
        <v>544</v>
      </c>
      <c r="H3" s="82"/>
      <c r="I3" s="83" t="s">
        <v>89</v>
      </c>
      <c r="J3" s="33">
        <v>0.26041666666666669</v>
      </c>
      <c r="L3" s="75" t="s">
        <v>489</v>
      </c>
    </row>
    <row r="4" spans="1:12">
      <c r="A4" s="20">
        <v>3</v>
      </c>
      <c r="B4" s="75" t="s">
        <v>481</v>
      </c>
      <c r="C4" s="34" t="s">
        <v>223</v>
      </c>
      <c r="E4" s="34" t="s">
        <v>551</v>
      </c>
      <c r="F4" s="34" t="s">
        <v>544</v>
      </c>
      <c r="H4" s="173" t="s">
        <v>276</v>
      </c>
      <c r="I4" s="83" t="s">
        <v>2</v>
      </c>
      <c r="J4" s="33">
        <v>0.27083333333333298</v>
      </c>
      <c r="L4" s="75" t="s">
        <v>490</v>
      </c>
    </row>
    <row r="5" spans="1:12">
      <c r="A5" s="20">
        <v>4</v>
      </c>
      <c r="B5" s="75" t="s">
        <v>481</v>
      </c>
      <c r="C5" s="34" t="s">
        <v>224</v>
      </c>
      <c r="E5" s="34" t="s">
        <v>552</v>
      </c>
      <c r="F5" s="34" t="s">
        <v>411</v>
      </c>
      <c r="H5" s="82"/>
      <c r="I5" s="83" t="s">
        <v>6</v>
      </c>
      <c r="J5" s="33">
        <v>0.28125</v>
      </c>
      <c r="L5" s="75" t="s">
        <v>491</v>
      </c>
    </row>
    <row r="6" spans="1:12">
      <c r="A6" s="20">
        <v>5</v>
      </c>
      <c r="B6" s="75" t="s">
        <v>481</v>
      </c>
      <c r="C6" s="34" t="s">
        <v>279</v>
      </c>
      <c r="D6" s="75" t="s">
        <v>417</v>
      </c>
      <c r="E6" s="34" t="s">
        <v>403</v>
      </c>
      <c r="F6" s="34" t="s">
        <v>411</v>
      </c>
      <c r="H6" s="173" t="s">
        <v>196</v>
      </c>
      <c r="I6" s="83" t="s">
        <v>5</v>
      </c>
      <c r="J6" s="33">
        <v>0.29166666666666702</v>
      </c>
      <c r="L6" s="75" t="s">
        <v>492</v>
      </c>
    </row>
    <row r="7" spans="1:12">
      <c r="A7" s="20">
        <v>6</v>
      </c>
      <c r="B7" s="75" t="s">
        <v>481</v>
      </c>
      <c r="C7" s="150" t="s">
        <v>225</v>
      </c>
      <c r="E7" s="34" t="s">
        <v>538</v>
      </c>
      <c r="F7" s="34" t="s">
        <v>412</v>
      </c>
      <c r="I7" s="83" t="s">
        <v>3</v>
      </c>
      <c r="J7" s="33">
        <v>0.30208333333333298</v>
      </c>
      <c r="L7" s="75" t="s">
        <v>493</v>
      </c>
    </row>
    <row r="8" spans="1:12" ht="16">
      <c r="A8" s="20">
        <v>7</v>
      </c>
      <c r="B8" s="75" t="s">
        <v>413</v>
      </c>
      <c r="C8" s="150" t="s">
        <v>373</v>
      </c>
      <c r="E8" s="34" t="s">
        <v>539</v>
      </c>
      <c r="F8" s="34" t="s">
        <v>413</v>
      </c>
      <c r="H8" s="173" t="s">
        <v>277</v>
      </c>
      <c r="I8" s="83" t="s">
        <v>4</v>
      </c>
      <c r="J8" s="33">
        <v>0.3125</v>
      </c>
      <c r="L8" s="75" t="s">
        <v>494</v>
      </c>
    </row>
    <row r="9" spans="1:12">
      <c r="A9" s="20">
        <v>8</v>
      </c>
      <c r="B9" s="75" t="s">
        <v>413</v>
      </c>
      <c r="C9" s="34" t="s">
        <v>381</v>
      </c>
      <c r="E9" s="34" t="s">
        <v>540</v>
      </c>
      <c r="F9" s="34" t="s">
        <v>411</v>
      </c>
      <c r="H9" s="82"/>
      <c r="I9" s="20" t="s">
        <v>7</v>
      </c>
      <c r="J9" s="33">
        <v>0.32291666666666702</v>
      </c>
      <c r="L9" s="75" t="s">
        <v>495</v>
      </c>
    </row>
    <row r="10" spans="1:12">
      <c r="A10" s="20">
        <v>9</v>
      </c>
      <c r="B10" s="75" t="s">
        <v>481</v>
      </c>
      <c r="C10" s="150" t="s">
        <v>280</v>
      </c>
      <c r="E10" s="34" t="s">
        <v>545</v>
      </c>
      <c r="F10" s="34" t="s">
        <v>411</v>
      </c>
      <c r="H10" s="82"/>
      <c r="I10" s="20" t="s">
        <v>8</v>
      </c>
      <c r="J10" s="33">
        <v>0.33333333333333298</v>
      </c>
      <c r="L10" s="75" t="s">
        <v>496</v>
      </c>
    </row>
    <row r="11" spans="1:12">
      <c r="A11" s="20">
        <v>10</v>
      </c>
      <c r="B11" s="75" t="s">
        <v>481</v>
      </c>
      <c r="C11" s="150" t="s">
        <v>226</v>
      </c>
      <c r="E11" s="34" t="s">
        <v>546</v>
      </c>
      <c r="F11" s="34" t="s">
        <v>413</v>
      </c>
      <c r="I11" s="20" t="s">
        <v>9</v>
      </c>
      <c r="J11" s="33">
        <v>0.34375</v>
      </c>
      <c r="L11" s="75" t="s">
        <v>497</v>
      </c>
    </row>
    <row r="12" spans="1:12">
      <c r="A12" s="20">
        <v>11</v>
      </c>
      <c r="B12" s="75" t="s">
        <v>481</v>
      </c>
      <c r="C12" s="150" t="s">
        <v>227</v>
      </c>
      <c r="E12" s="34" t="s">
        <v>541</v>
      </c>
      <c r="F12" s="34" t="s">
        <v>411</v>
      </c>
      <c r="I12" s="20" t="s">
        <v>10</v>
      </c>
      <c r="J12" s="33">
        <v>0.35416666666666702</v>
      </c>
      <c r="L12" s="75" t="s">
        <v>498</v>
      </c>
    </row>
    <row r="13" spans="1:12">
      <c r="A13" s="20">
        <v>12</v>
      </c>
      <c r="B13" s="75" t="s">
        <v>413</v>
      </c>
      <c r="C13" s="150" t="s">
        <v>382</v>
      </c>
      <c r="E13" s="34" t="s">
        <v>404</v>
      </c>
      <c r="F13" s="34" t="s">
        <v>414</v>
      </c>
      <c r="I13" s="20" t="s">
        <v>11</v>
      </c>
      <c r="J13" s="33">
        <v>0.36458333333333398</v>
      </c>
      <c r="L13" s="75" t="s">
        <v>499</v>
      </c>
    </row>
    <row r="14" spans="1:12">
      <c r="A14" s="20">
        <v>13</v>
      </c>
      <c r="B14" s="75" t="s">
        <v>413</v>
      </c>
      <c r="C14" s="150" t="s">
        <v>228</v>
      </c>
      <c r="E14" s="34" t="s">
        <v>405</v>
      </c>
      <c r="F14" s="34" t="s">
        <v>411</v>
      </c>
      <c r="I14" s="20" t="s">
        <v>12</v>
      </c>
      <c r="J14" s="33">
        <v>0.375</v>
      </c>
      <c r="L14" s="75" t="s">
        <v>500</v>
      </c>
    </row>
    <row r="15" spans="1:12">
      <c r="A15" s="20">
        <v>14</v>
      </c>
      <c r="B15" s="75" t="s">
        <v>482</v>
      </c>
      <c r="C15" s="150" t="s">
        <v>383</v>
      </c>
      <c r="E15" s="34" t="s">
        <v>542</v>
      </c>
      <c r="F15" s="34" t="s">
        <v>411</v>
      </c>
      <c r="I15" s="20" t="s">
        <v>13</v>
      </c>
      <c r="J15" s="33">
        <v>0.38541666666666702</v>
      </c>
      <c r="L15" s="75" t="s">
        <v>501</v>
      </c>
    </row>
    <row r="16" spans="1:12">
      <c r="A16" s="20">
        <v>15</v>
      </c>
      <c r="B16" s="75" t="s">
        <v>482</v>
      </c>
      <c r="C16" s="150" t="s">
        <v>384</v>
      </c>
      <c r="E16" s="34" t="s">
        <v>553</v>
      </c>
      <c r="F16" s="34" t="s">
        <v>411</v>
      </c>
      <c r="J16" s="33">
        <v>0.39583333333333398</v>
      </c>
      <c r="L16" s="75" t="s">
        <v>502</v>
      </c>
    </row>
    <row r="17" spans="1:12">
      <c r="A17" s="20">
        <v>16</v>
      </c>
      <c r="B17" s="75" t="s">
        <v>413</v>
      </c>
      <c r="C17" s="150" t="s">
        <v>229</v>
      </c>
      <c r="E17" s="34" t="s">
        <v>554</v>
      </c>
      <c r="F17" s="34" t="s">
        <v>411</v>
      </c>
      <c r="J17" s="33">
        <v>0.40625</v>
      </c>
      <c r="L17" s="75" t="s">
        <v>503</v>
      </c>
    </row>
    <row r="18" spans="1:12">
      <c r="A18" s="20">
        <v>17</v>
      </c>
      <c r="B18" s="75" t="s">
        <v>413</v>
      </c>
      <c r="C18" s="150" t="s">
        <v>230</v>
      </c>
      <c r="E18" s="34" t="s">
        <v>555</v>
      </c>
      <c r="F18" s="34" t="s">
        <v>415</v>
      </c>
      <c r="J18" s="33">
        <v>0.41666666666666702</v>
      </c>
      <c r="L18" s="75" t="s">
        <v>504</v>
      </c>
    </row>
    <row r="19" spans="1:12">
      <c r="A19" s="20">
        <v>18</v>
      </c>
      <c r="B19" s="75" t="s">
        <v>413</v>
      </c>
      <c r="C19" s="150" t="s">
        <v>281</v>
      </c>
      <c r="E19" s="34" t="s">
        <v>221</v>
      </c>
      <c r="F19" s="34" t="s">
        <v>411</v>
      </c>
      <c r="J19" s="33">
        <v>0.42708333333333398</v>
      </c>
      <c r="L19" s="75" t="s">
        <v>505</v>
      </c>
    </row>
    <row r="20" spans="1:12">
      <c r="A20" s="20">
        <v>19</v>
      </c>
      <c r="B20" s="75" t="s">
        <v>413</v>
      </c>
      <c r="C20" s="150" t="s">
        <v>282</v>
      </c>
      <c r="E20" s="34" t="s">
        <v>543</v>
      </c>
      <c r="F20" s="34" t="s">
        <v>411</v>
      </c>
      <c r="J20" s="33">
        <v>0.4375</v>
      </c>
      <c r="L20" s="75" t="s">
        <v>506</v>
      </c>
    </row>
    <row r="21" spans="1:12">
      <c r="A21" s="20">
        <v>20</v>
      </c>
      <c r="B21" s="75" t="s">
        <v>413</v>
      </c>
      <c r="C21" s="150" t="s">
        <v>385</v>
      </c>
      <c r="E21" s="34" t="s">
        <v>406</v>
      </c>
      <c r="F21" s="34" t="s">
        <v>411</v>
      </c>
      <c r="J21" s="33">
        <v>0.44791666666666702</v>
      </c>
      <c r="L21" s="75" t="s">
        <v>507</v>
      </c>
    </row>
    <row r="22" spans="1:12">
      <c r="A22" s="20">
        <v>21</v>
      </c>
      <c r="B22" s="75" t="s">
        <v>413</v>
      </c>
      <c r="C22" s="34" t="s">
        <v>283</v>
      </c>
      <c r="E22" s="34" t="s">
        <v>267</v>
      </c>
      <c r="J22" s="33">
        <v>0.45833333333333398</v>
      </c>
      <c r="L22" s="75" t="s">
        <v>508</v>
      </c>
    </row>
    <row r="23" spans="1:12">
      <c r="A23" s="20">
        <v>22</v>
      </c>
      <c r="B23" s="75" t="s">
        <v>413</v>
      </c>
      <c r="C23" s="34" t="s">
        <v>386</v>
      </c>
      <c r="J23" s="33">
        <v>0.46875</v>
      </c>
      <c r="L23" s="75" t="s">
        <v>509</v>
      </c>
    </row>
    <row r="24" spans="1:12">
      <c r="A24" s="20">
        <v>23</v>
      </c>
      <c r="B24" s="75" t="s">
        <v>481</v>
      </c>
      <c r="C24" s="150" t="s">
        <v>447</v>
      </c>
      <c r="J24" s="33">
        <v>0.47916666666666702</v>
      </c>
      <c r="L24" s="75" t="s">
        <v>510</v>
      </c>
    </row>
    <row r="25" spans="1:12">
      <c r="A25" s="20">
        <v>24</v>
      </c>
      <c r="B25" s="75" t="s">
        <v>481</v>
      </c>
      <c r="C25" s="34" t="s">
        <v>448</v>
      </c>
      <c r="D25" s="81"/>
      <c r="J25" s="33">
        <v>0.48958333333333398</v>
      </c>
      <c r="L25" s="75" t="s">
        <v>511</v>
      </c>
    </row>
    <row r="26" spans="1:12">
      <c r="A26" s="20">
        <v>25</v>
      </c>
      <c r="B26" s="75" t="s">
        <v>481</v>
      </c>
      <c r="C26" s="34" t="s">
        <v>449</v>
      </c>
      <c r="J26" s="33">
        <v>0.5</v>
      </c>
      <c r="L26" s="75" t="s">
        <v>512</v>
      </c>
    </row>
    <row r="27" spans="1:12">
      <c r="A27" s="20">
        <v>26</v>
      </c>
      <c r="B27" s="75" t="s">
        <v>481</v>
      </c>
      <c r="C27" s="150" t="s">
        <v>231</v>
      </c>
      <c r="J27" s="33">
        <v>0.51041666666666696</v>
      </c>
      <c r="L27" s="75" t="s">
        <v>513</v>
      </c>
    </row>
    <row r="28" spans="1:12">
      <c r="A28" s="20">
        <v>27</v>
      </c>
      <c r="B28" s="75" t="s">
        <v>481</v>
      </c>
      <c r="C28" s="34" t="s">
        <v>284</v>
      </c>
      <c r="D28" s="75" t="s">
        <v>267</v>
      </c>
      <c r="J28" s="33">
        <v>0.52083333333333404</v>
      </c>
      <c r="L28" s="75" t="s">
        <v>514</v>
      </c>
    </row>
    <row r="29" spans="1:12">
      <c r="A29" s="20">
        <v>28</v>
      </c>
      <c r="B29" s="75" t="s">
        <v>483</v>
      </c>
      <c r="C29" s="150" t="s">
        <v>285</v>
      </c>
      <c r="J29" s="33">
        <v>0.53125</v>
      </c>
      <c r="L29" s="75" t="s">
        <v>515</v>
      </c>
    </row>
    <row r="30" spans="1:12">
      <c r="A30" s="20">
        <v>29</v>
      </c>
      <c r="B30" s="75" t="s">
        <v>484</v>
      </c>
      <c r="C30" s="150" t="s">
        <v>387</v>
      </c>
      <c r="J30" s="33">
        <v>0.54166666666666696</v>
      </c>
      <c r="L30" s="75" t="s">
        <v>516</v>
      </c>
    </row>
    <row r="31" spans="1:12">
      <c r="A31" s="20">
        <v>30</v>
      </c>
      <c r="B31" s="75" t="s">
        <v>413</v>
      </c>
      <c r="C31" s="150" t="s">
        <v>286</v>
      </c>
      <c r="J31" s="33">
        <v>0.55208333333333404</v>
      </c>
      <c r="L31" s="75" t="s">
        <v>517</v>
      </c>
    </row>
    <row r="32" spans="1:12">
      <c r="A32" s="20">
        <v>31</v>
      </c>
      <c r="B32" s="75" t="s">
        <v>481</v>
      </c>
      <c r="C32" s="150" t="s">
        <v>232</v>
      </c>
      <c r="J32" s="33">
        <v>0.562500000000001</v>
      </c>
      <c r="L32" s="75" t="s">
        <v>374</v>
      </c>
    </row>
    <row r="33" spans="1:12">
      <c r="A33" s="20">
        <v>32</v>
      </c>
      <c r="B33" s="75" t="s">
        <v>481</v>
      </c>
      <c r="C33" s="150" t="s">
        <v>287</v>
      </c>
      <c r="J33" s="33">
        <v>0.57291666666666696</v>
      </c>
      <c r="L33" s="75" t="s">
        <v>518</v>
      </c>
    </row>
    <row r="34" spans="1:12">
      <c r="A34" s="20">
        <v>33</v>
      </c>
      <c r="B34" s="75" t="s">
        <v>481</v>
      </c>
      <c r="C34" s="150" t="s">
        <v>288</v>
      </c>
      <c r="J34" s="33">
        <v>0.58333333333333404</v>
      </c>
      <c r="L34" s="75" t="s">
        <v>519</v>
      </c>
    </row>
    <row r="35" spans="1:12">
      <c r="A35" s="20">
        <v>34</v>
      </c>
      <c r="B35" s="75" t="s">
        <v>481</v>
      </c>
      <c r="C35" s="150" t="s">
        <v>233</v>
      </c>
      <c r="J35" s="33">
        <v>0.593750000000001</v>
      </c>
      <c r="L35" s="75" t="s">
        <v>520</v>
      </c>
    </row>
    <row r="36" spans="1:12">
      <c r="A36" s="20">
        <v>35</v>
      </c>
      <c r="B36" s="75" t="s">
        <v>413</v>
      </c>
      <c r="C36" s="34" t="s">
        <v>388</v>
      </c>
      <c r="J36" s="33">
        <v>0.60416666666666696</v>
      </c>
      <c r="L36" s="75" t="s">
        <v>521</v>
      </c>
    </row>
    <row r="37" spans="1:12">
      <c r="A37" s="20">
        <v>36</v>
      </c>
      <c r="B37" s="75" t="s">
        <v>413</v>
      </c>
      <c r="C37" s="34" t="s">
        <v>450</v>
      </c>
      <c r="J37" s="33">
        <v>0.61458333333333404</v>
      </c>
      <c r="L37" s="75" t="s">
        <v>522</v>
      </c>
    </row>
    <row r="38" spans="1:12">
      <c r="A38" s="20">
        <v>37</v>
      </c>
      <c r="B38" s="75" t="s">
        <v>413</v>
      </c>
      <c r="C38" s="34" t="s">
        <v>234</v>
      </c>
      <c r="J38" s="33">
        <v>0.625000000000001</v>
      </c>
      <c r="L38" s="75" t="s">
        <v>523</v>
      </c>
    </row>
    <row r="39" spans="1:12">
      <c r="A39" s="20">
        <v>38</v>
      </c>
      <c r="B39" s="75" t="s">
        <v>481</v>
      </c>
      <c r="C39" s="34" t="s">
        <v>235</v>
      </c>
      <c r="J39" s="33">
        <v>0.63541666666666696</v>
      </c>
      <c r="L39" s="75" t="s">
        <v>524</v>
      </c>
    </row>
    <row r="40" spans="1:12">
      <c r="A40" s="20">
        <v>39</v>
      </c>
      <c r="B40" s="75" t="s">
        <v>481</v>
      </c>
      <c r="C40" s="34" t="s">
        <v>389</v>
      </c>
      <c r="J40" s="33">
        <v>0.64583333333333404</v>
      </c>
      <c r="L40" s="75" t="s">
        <v>525</v>
      </c>
    </row>
    <row r="41" spans="1:12">
      <c r="A41" s="20">
        <v>40</v>
      </c>
      <c r="B41" s="75" t="s">
        <v>481</v>
      </c>
      <c r="C41" s="34" t="s">
        <v>289</v>
      </c>
      <c r="J41" s="33">
        <v>0.656250000000001</v>
      </c>
      <c r="L41" s="75" t="s">
        <v>526</v>
      </c>
    </row>
    <row r="42" spans="1:12">
      <c r="A42" s="20">
        <v>41</v>
      </c>
      <c r="B42" s="75" t="s">
        <v>413</v>
      </c>
      <c r="C42" s="34" t="s">
        <v>451</v>
      </c>
      <c r="J42" s="33">
        <v>0.66666666666666696</v>
      </c>
      <c r="L42" s="75" t="s">
        <v>527</v>
      </c>
    </row>
    <row r="43" spans="1:12">
      <c r="A43" s="20">
        <v>42</v>
      </c>
      <c r="B43" s="75" t="s">
        <v>413</v>
      </c>
      <c r="C43" s="34" t="s">
        <v>290</v>
      </c>
      <c r="J43" s="33">
        <v>0.67708333333333404</v>
      </c>
      <c r="L43" s="75" t="s">
        <v>528</v>
      </c>
    </row>
    <row r="44" spans="1:12">
      <c r="A44" s="20">
        <v>43</v>
      </c>
      <c r="B44" s="75" t="s">
        <v>481</v>
      </c>
      <c r="C44" s="34" t="s">
        <v>236</v>
      </c>
      <c r="J44" s="33">
        <v>0.687500000000001</v>
      </c>
      <c r="L44" s="75" t="s">
        <v>529</v>
      </c>
    </row>
    <row r="45" spans="1:12">
      <c r="A45" s="20">
        <v>44</v>
      </c>
      <c r="B45" s="75" t="s">
        <v>413</v>
      </c>
      <c r="C45" s="150" t="s">
        <v>390</v>
      </c>
      <c r="J45" s="33">
        <v>0.69791666666666696</v>
      </c>
      <c r="L45" s="75" t="s">
        <v>530</v>
      </c>
    </row>
    <row r="46" spans="1:12">
      <c r="A46" s="20">
        <v>45</v>
      </c>
      <c r="B46" s="75" t="s">
        <v>413</v>
      </c>
      <c r="C46" s="150" t="s">
        <v>391</v>
      </c>
      <c r="J46" s="33">
        <v>0.70833333333333404</v>
      </c>
      <c r="L46" s="75" t="s">
        <v>531</v>
      </c>
    </row>
    <row r="47" spans="1:12">
      <c r="A47" s="20">
        <v>46</v>
      </c>
      <c r="B47" s="75" t="s">
        <v>413</v>
      </c>
      <c r="C47" s="34" t="s">
        <v>237</v>
      </c>
      <c r="J47" s="33">
        <v>0.718750000000001</v>
      </c>
      <c r="L47" s="75" t="s">
        <v>532</v>
      </c>
    </row>
    <row r="48" spans="1:12">
      <c r="A48" s="20">
        <v>47</v>
      </c>
      <c r="B48" s="75" t="s">
        <v>413</v>
      </c>
      <c r="C48" s="34" t="s">
        <v>452</v>
      </c>
      <c r="J48" s="33">
        <v>0.72916666666666796</v>
      </c>
      <c r="L48" s="75" t="s">
        <v>533</v>
      </c>
    </row>
    <row r="49" spans="1:12">
      <c r="A49" s="20">
        <v>48</v>
      </c>
      <c r="B49" s="75" t="s">
        <v>485</v>
      </c>
      <c r="C49" s="34" t="s">
        <v>453</v>
      </c>
      <c r="J49" s="33">
        <v>0.73958333333333404</v>
      </c>
      <c r="L49" s="75" t="s">
        <v>534</v>
      </c>
    </row>
    <row r="50" spans="1:12">
      <c r="A50" s="20">
        <v>49</v>
      </c>
      <c r="B50" s="75" t="s">
        <v>486</v>
      </c>
      <c r="C50" s="39" t="s">
        <v>454</v>
      </c>
      <c r="J50" s="33">
        <v>0.750000000000001</v>
      </c>
      <c r="L50" s="75" t="s">
        <v>535</v>
      </c>
    </row>
    <row r="51" spans="1:12">
      <c r="A51" s="20">
        <v>50</v>
      </c>
      <c r="B51" s="75" t="s">
        <v>413</v>
      </c>
      <c r="C51" s="34" t="s">
        <v>455</v>
      </c>
      <c r="J51" s="33">
        <v>0.76041666666666796</v>
      </c>
      <c r="L51" s="75" t="s">
        <v>536</v>
      </c>
    </row>
    <row r="52" spans="1:12">
      <c r="A52" s="20">
        <v>51</v>
      </c>
      <c r="B52" s="75" t="s">
        <v>481</v>
      </c>
      <c r="C52" s="34" t="s">
        <v>456</v>
      </c>
      <c r="J52" s="33">
        <v>0.77083333333333404</v>
      </c>
      <c r="L52" s="75" t="s">
        <v>537</v>
      </c>
    </row>
    <row r="53" spans="1:12">
      <c r="A53" s="20">
        <v>52</v>
      </c>
      <c r="B53" s="75" t="s">
        <v>413</v>
      </c>
      <c r="C53" s="34" t="s">
        <v>457</v>
      </c>
      <c r="J53" s="33">
        <v>0.781250000000001</v>
      </c>
    </row>
    <row r="54" spans="1:12">
      <c r="A54" s="20">
        <v>53</v>
      </c>
      <c r="B54" s="75" t="s">
        <v>413</v>
      </c>
      <c r="C54" s="34" t="s">
        <v>458</v>
      </c>
      <c r="J54" s="33">
        <v>0.79166666666666796</v>
      </c>
    </row>
    <row r="55" spans="1:12">
      <c r="A55" s="20">
        <v>54</v>
      </c>
      <c r="B55" s="75" t="s">
        <v>481</v>
      </c>
      <c r="C55" s="150" t="s">
        <v>238</v>
      </c>
      <c r="J55" s="33">
        <v>0.80208333333333404</v>
      </c>
    </row>
    <row r="56" spans="1:12">
      <c r="A56" s="20">
        <v>55</v>
      </c>
      <c r="B56" s="75" t="s">
        <v>481</v>
      </c>
      <c r="C56" s="150" t="s">
        <v>239</v>
      </c>
      <c r="J56" s="33">
        <v>0.812500000000001</v>
      </c>
    </row>
    <row r="57" spans="1:12">
      <c r="A57" s="20">
        <v>56</v>
      </c>
      <c r="B57" s="75" t="s">
        <v>481</v>
      </c>
      <c r="C57" s="34" t="s">
        <v>392</v>
      </c>
      <c r="J57" s="33">
        <v>0.82291666666666796</v>
      </c>
    </row>
    <row r="58" spans="1:12">
      <c r="A58" s="20">
        <v>57</v>
      </c>
      <c r="B58" s="75" t="s">
        <v>481</v>
      </c>
      <c r="C58" s="34" t="s">
        <v>459</v>
      </c>
      <c r="J58" s="33">
        <v>0.83333333333333404</v>
      </c>
    </row>
    <row r="59" spans="1:12">
      <c r="A59" s="20">
        <v>58</v>
      </c>
      <c r="B59" s="75" t="s">
        <v>481</v>
      </c>
      <c r="C59" s="150" t="s">
        <v>240</v>
      </c>
      <c r="J59" s="33">
        <v>0.843750000000001</v>
      </c>
    </row>
    <row r="60" spans="1:12">
      <c r="A60" s="20">
        <v>59</v>
      </c>
      <c r="B60" s="75" t="s">
        <v>481</v>
      </c>
      <c r="C60" s="34" t="s">
        <v>241</v>
      </c>
      <c r="J60" s="33">
        <v>0.85416666666666796</v>
      </c>
    </row>
    <row r="61" spans="1:12">
      <c r="A61" s="20">
        <v>60</v>
      </c>
      <c r="B61" s="75" t="s">
        <v>481</v>
      </c>
      <c r="C61" s="150" t="s">
        <v>460</v>
      </c>
      <c r="J61" s="33">
        <v>0.86458333333333404</v>
      </c>
    </row>
    <row r="62" spans="1:12">
      <c r="A62" s="20">
        <v>61</v>
      </c>
      <c r="B62" s="75" t="s">
        <v>481</v>
      </c>
      <c r="C62" s="34" t="s">
        <v>242</v>
      </c>
      <c r="J62" s="33">
        <v>0.875000000000001</v>
      </c>
    </row>
    <row r="63" spans="1:12">
      <c r="A63" s="20">
        <v>62</v>
      </c>
      <c r="B63" s="75" t="s">
        <v>481</v>
      </c>
      <c r="C63" s="34" t="s">
        <v>243</v>
      </c>
      <c r="J63" s="33">
        <v>0.88541666666666796</v>
      </c>
    </row>
    <row r="64" spans="1:12">
      <c r="A64" s="20">
        <v>63</v>
      </c>
      <c r="B64" s="75" t="s">
        <v>481</v>
      </c>
      <c r="C64" s="34" t="s">
        <v>291</v>
      </c>
      <c r="J64" s="33">
        <v>0.89583333333333404</v>
      </c>
    </row>
    <row r="65" spans="1:12">
      <c r="A65" s="20">
        <v>64</v>
      </c>
      <c r="B65" s="75" t="s">
        <v>481</v>
      </c>
      <c r="C65" s="34" t="s">
        <v>292</v>
      </c>
      <c r="J65" s="33">
        <v>0.906250000000001</v>
      </c>
    </row>
    <row r="66" spans="1:12">
      <c r="A66" s="20">
        <v>65</v>
      </c>
      <c r="B66" s="75" t="s">
        <v>481</v>
      </c>
      <c r="C66" s="34" t="s">
        <v>244</v>
      </c>
      <c r="J66" s="33">
        <v>0.91666666666666796</v>
      </c>
    </row>
    <row r="67" spans="1:12">
      <c r="A67" s="20">
        <v>66</v>
      </c>
      <c r="B67" s="75" t="s">
        <v>481</v>
      </c>
      <c r="C67" s="34" t="s">
        <v>293</v>
      </c>
      <c r="J67" s="33">
        <v>0.92708333333333504</v>
      </c>
    </row>
    <row r="68" spans="1:12">
      <c r="A68" s="20">
        <v>67</v>
      </c>
      <c r="B68" s="75" t="s">
        <v>481</v>
      </c>
      <c r="C68" s="34" t="s">
        <v>294</v>
      </c>
      <c r="J68" s="33">
        <v>0.937500000000001</v>
      </c>
    </row>
    <row r="69" spans="1:12">
      <c r="A69" s="20">
        <v>68</v>
      </c>
      <c r="B69" s="75" t="s">
        <v>481</v>
      </c>
      <c r="C69" s="81" t="s">
        <v>393</v>
      </c>
      <c r="J69" s="33">
        <v>0.94791666666666796</v>
      </c>
    </row>
    <row r="70" spans="1:12">
      <c r="A70" s="20">
        <v>69</v>
      </c>
      <c r="B70" s="75" t="s">
        <v>481</v>
      </c>
      <c r="C70" s="34" t="s">
        <v>461</v>
      </c>
      <c r="J70" s="33">
        <v>0.95833333333333504</v>
      </c>
    </row>
    <row r="71" spans="1:12">
      <c r="A71" s="20">
        <v>70</v>
      </c>
      <c r="B71" s="75" t="s">
        <v>481</v>
      </c>
      <c r="C71" s="34" t="s">
        <v>245</v>
      </c>
      <c r="J71" s="33">
        <v>0.968750000000001</v>
      </c>
    </row>
    <row r="72" spans="1:12">
      <c r="A72" s="20">
        <v>71</v>
      </c>
      <c r="B72" s="75" t="s">
        <v>413</v>
      </c>
      <c r="C72" s="34" t="s">
        <v>246</v>
      </c>
      <c r="J72" s="33">
        <v>0.97916666666666796</v>
      </c>
    </row>
    <row r="73" spans="1:12">
      <c r="A73" s="20">
        <v>72</v>
      </c>
      <c r="B73" s="75" t="s">
        <v>413</v>
      </c>
      <c r="C73" s="34" t="s">
        <v>394</v>
      </c>
      <c r="J73" s="33">
        <v>0.98958333333333504</v>
      </c>
    </row>
    <row r="74" spans="1:12">
      <c r="A74" s="20">
        <v>73</v>
      </c>
      <c r="B74" s="75" t="s">
        <v>413</v>
      </c>
      <c r="C74" s="34" t="s">
        <v>295</v>
      </c>
      <c r="J74" s="33">
        <v>1</v>
      </c>
      <c r="L74" s="254"/>
    </row>
    <row r="75" spans="1:12">
      <c r="A75" s="20">
        <v>74</v>
      </c>
      <c r="B75" s="75" t="s">
        <v>413</v>
      </c>
      <c r="C75" s="34" t="s">
        <v>296</v>
      </c>
      <c r="L75" s="254"/>
    </row>
    <row r="76" spans="1:12">
      <c r="A76" s="20">
        <v>75</v>
      </c>
      <c r="B76" s="75" t="s">
        <v>413</v>
      </c>
      <c r="C76" s="34" t="s">
        <v>395</v>
      </c>
      <c r="L76" s="254"/>
    </row>
    <row r="77" spans="1:12">
      <c r="A77" s="20">
        <v>76</v>
      </c>
      <c r="B77" s="75" t="s">
        <v>413</v>
      </c>
      <c r="C77" s="34" t="s">
        <v>297</v>
      </c>
    </row>
    <row r="78" spans="1:12">
      <c r="A78" s="20">
        <v>77</v>
      </c>
      <c r="B78" s="75" t="s">
        <v>413</v>
      </c>
      <c r="C78" s="81" t="s">
        <v>247</v>
      </c>
    </row>
    <row r="79" spans="1:12">
      <c r="A79" s="20">
        <v>78</v>
      </c>
      <c r="B79" s="75" t="s">
        <v>481</v>
      </c>
      <c r="C79" s="81" t="s">
        <v>298</v>
      </c>
    </row>
    <row r="80" spans="1:12">
      <c r="A80" s="20">
        <v>79</v>
      </c>
      <c r="B80" s="75" t="s">
        <v>481</v>
      </c>
      <c r="C80" s="34" t="s">
        <v>299</v>
      </c>
    </row>
    <row r="81" spans="1:3">
      <c r="A81" s="20">
        <v>80</v>
      </c>
      <c r="B81" s="75" t="s">
        <v>481</v>
      </c>
      <c r="C81" s="34" t="s">
        <v>248</v>
      </c>
    </row>
    <row r="82" spans="1:3">
      <c r="A82" s="20">
        <v>81</v>
      </c>
      <c r="B82" s="75" t="s">
        <v>481</v>
      </c>
      <c r="C82" s="81" t="s">
        <v>300</v>
      </c>
    </row>
    <row r="83" spans="1:3">
      <c r="A83" s="20">
        <v>82</v>
      </c>
      <c r="B83" s="75" t="s">
        <v>412</v>
      </c>
      <c r="C83" s="34" t="s">
        <v>396</v>
      </c>
    </row>
    <row r="84" spans="1:3">
      <c r="A84" s="20">
        <v>83</v>
      </c>
      <c r="B84" s="75" t="s">
        <v>481</v>
      </c>
      <c r="C84" s="34" t="s">
        <v>462</v>
      </c>
    </row>
    <row r="85" spans="1:3">
      <c r="A85" s="20">
        <v>84</v>
      </c>
      <c r="B85" s="75" t="s">
        <v>413</v>
      </c>
      <c r="C85" s="34" t="s">
        <v>397</v>
      </c>
    </row>
    <row r="86" spans="1:3">
      <c r="A86" s="20">
        <v>85</v>
      </c>
      <c r="B86" s="75" t="s">
        <v>481</v>
      </c>
      <c r="C86" s="34" t="s">
        <v>249</v>
      </c>
    </row>
    <row r="87" spans="1:3">
      <c r="A87" s="20">
        <v>86</v>
      </c>
      <c r="B87" s="75" t="s">
        <v>481</v>
      </c>
      <c r="C87" s="34" t="s">
        <v>398</v>
      </c>
    </row>
    <row r="88" spans="1:3">
      <c r="A88" s="20">
        <v>87</v>
      </c>
      <c r="B88" s="75" t="s">
        <v>481</v>
      </c>
      <c r="C88" s="74" t="s">
        <v>399</v>
      </c>
    </row>
    <row r="89" spans="1:3">
      <c r="A89" s="20">
        <v>88</v>
      </c>
      <c r="B89" s="75" t="s">
        <v>481</v>
      </c>
      <c r="C89" s="34" t="s">
        <v>400</v>
      </c>
    </row>
    <row r="90" spans="1:3">
      <c r="A90" s="20">
        <v>89</v>
      </c>
      <c r="B90" s="75" t="s">
        <v>481</v>
      </c>
      <c r="C90" s="34" t="s">
        <v>301</v>
      </c>
    </row>
    <row r="91" spans="1:3">
      <c r="A91" s="20">
        <v>90</v>
      </c>
      <c r="B91" s="75" t="s">
        <v>412</v>
      </c>
      <c r="C91" s="34" t="s">
        <v>463</v>
      </c>
    </row>
    <row r="92" spans="1:3">
      <c r="A92" s="20">
        <v>91</v>
      </c>
      <c r="B92" s="75" t="s">
        <v>412</v>
      </c>
      <c r="C92" s="34" t="s">
        <v>464</v>
      </c>
    </row>
    <row r="93" spans="1:3">
      <c r="A93" s="20">
        <v>92</v>
      </c>
      <c r="B93" s="75" t="s">
        <v>413</v>
      </c>
      <c r="C93" s="34" t="s">
        <v>374</v>
      </c>
    </row>
    <row r="94" spans="1:3">
      <c r="A94" s="20">
        <v>93</v>
      </c>
      <c r="B94" s="75" t="s">
        <v>413</v>
      </c>
      <c r="C94" s="34" t="s">
        <v>465</v>
      </c>
    </row>
    <row r="95" spans="1:3">
      <c r="A95" s="20">
        <v>94</v>
      </c>
      <c r="B95" s="75" t="s">
        <v>412</v>
      </c>
      <c r="C95" s="34" t="s">
        <v>375</v>
      </c>
    </row>
    <row r="96" spans="1:3">
      <c r="A96" s="20">
        <v>95</v>
      </c>
      <c r="B96" s="75" t="s">
        <v>413</v>
      </c>
      <c r="C96" s="34" t="s">
        <v>466</v>
      </c>
    </row>
    <row r="97" spans="1:3">
      <c r="A97" s="20">
        <v>96</v>
      </c>
      <c r="B97" s="75" t="s">
        <v>412</v>
      </c>
      <c r="C97" s="34" t="s">
        <v>467</v>
      </c>
    </row>
    <row r="98" spans="1:3">
      <c r="A98" s="20">
        <v>97</v>
      </c>
      <c r="B98" s="75" t="s">
        <v>413</v>
      </c>
      <c r="C98" s="34" t="s">
        <v>468</v>
      </c>
    </row>
    <row r="99" spans="1:3">
      <c r="A99" s="20">
        <v>98</v>
      </c>
      <c r="B99" s="75" t="s">
        <v>412</v>
      </c>
      <c r="C99" s="34" t="s">
        <v>469</v>
      </c>
    </row>
    <row r="100" spans="1:3">
      <c r="A100" s="20">
        <v>99</v>
      </c>
      <c r="B100" s="75" t="s">
        <v>412</v>
      </c>
      <c r="C100" s="34" t="s">
        <v>470</v>
      </c>
    </row>
    <row r="101" spans="1:3">
      <c r="A101" s="20">
        <v>100</v>
      </c>
      <c r="B101" s="75" t="s">
        <v>413</v>
      </c>
      <c r="C101" s="34" t="s">
        <v>471</v>
      </c>
    </row>
    <row r="102" spans="1:3">
      <c r="A102" s="20">
        <v>101</v>
      </c>
      <c r="B102" s="75" t="s">
        <v>413</v>
      </c>
      <c r="C102" s="34" t="s">
        <v>472</v>
      </c>
    </row>
    <row r="103" spans="1:3">
      <c r="A103" s="20">
        <v>102</v>
      </c>
      <c r="B103" s="75" t="s">
        <v>481</v>
      </c>
      <c r="C103" s="34" t="s">
        <v>376</v>
      </c>
    </row>
    <row r="104" spans="1:3">
      <c r="A104" s="20">
        <v>103</v>
      </c>
      <c r="B104" s="75" t="s">
        <v>413</v>
      </c>
      <c r="C104" s="34" t="s">
        <v>473</v>
      </c>
    </row>
    <row r="105" spans="1:3">
      <c r="A105" s="20">
        <v>104</v>
      </c>
      <c r="B105" s="75" t="s">
        <v>413</v>
      </c>
      <c r="C105" s="34" t="s">
        <v>250</v>
      </c>
    </row>
    <row r="106" spans="1:3">
      <c r="A106" s="20">
        <v>105</v>
      </c>
      <c r="B106" s="75" t="s">
        <v>481</v>
      </c>
      <c r="C106" s="34" t="s">
        <v>251</v>
      </c>
    </row>
    <row r="107" spans="1:3">
      <c r="A107" s="20">
        <v>106</v>
      </c>
      <c r="B107" s="75" t="s">
        <v>413</v>
      </c>
      <c r="C107" s="34" t="s">
        <v>252</v>
      </c>
    </row>
    <row r="108" spans="1:3">
      <c r="A108" s="20">
        <v>107</v>
      </c>
      <c r="B108" s="75" t="s">
        <v>481</v>
      </c>
      <c r="C108" s="34" t="s">
        <v>253</v>
      </c>
    </row>
    <row r="109" spans="1:3">
      <c r="A109" s="20">
        <v>108</v>
      </c>
      <c r="B109" s="75" t="s">
        <v>413</v>
      </c>
      <c r="C109" s="34" t="s">
        <v>401</v>
      </c>
    </row>
    <row r="110" spans="1:3">
      <c r="A110" s="20">
        <v>109</v>
      </c>
      <c r="B110" s="75" t="s">
        <v>413</v>
      </c>
      <c r="C110" s="34" t="s">
        <v>254</v>
      </c>
    </row>
    <row r="111" spans="1:3">
      <c r="A111" s="20">
        <v>110</v>
      </c>
      <c r="B111" s="75" t="s">
        <v>413</v>
      </c>
      <c r="C111" s="34" t="s">
        <v>255</v>
      </c>
    </row>
    <row r="112" spans="1:3">
      <c r="A112" s="20">
        <v>111</v>
      </c>
      <c r="B112" s="75" t="s">
        <v>413</v>
      </c>
      <c r="C112" s="34" t="s">
        <v>302</v>
      </c>
    </row>
    <row r="113" spans="1:3">
      <c r="A113" s="20">
        <v>112</v>
      </c>
      <c r="B113" s="75" t="s">
        <v>481</v>
      </c>
      <c r="C113" s="34" t="s">
        <v>256</v>
      </c>
    </row>
    <row r="114" spans="1:3">
      <c r="A114" s="20">
        <v>113</v>
      </c>
      <c r="B114" s="75" t="s">
        <v>413</v>
      </c>
      <c r="C114" s="34" t="s">
        <v>474</v>
      </c>
    </row>
    <row r="115" spans="1:3">
      <c r="A115" s="20">
        <v>114</v>
      </c>
      <c r="B115" s="75" t="s">
        <v>413</v>
      </c>
      <c r="C115" s="34" t="s">
        <v>475</v>
      </c>
    </row>
    <row r="116" spans="1:3">
      <c r="A116" s="20">
        <v>115</v>
      </c>
      <c r="B116" s="75" t="s">
        <v>481</v>
      </c>
      <c r="C116" s="34" t="s">
        <v>257</v>
      </c>
    </row>
    <row r="117" spans="1:3">
      <c r="A117" s="20">
        <v>116</v>
      </c>
      <c r="B117" s="75" t="s">
        <v>413</v>
      </c>
      <c r="C117" s="34" t="s">
        <v>377</v>
      </c>
    </row>
    <row r="118" spans="1:3">
      <c r="A118" s="20">
        <v>117</v>
      </c>
      <c r="B118" s="75" t="s">
        <v>481</v>
      </c>
      <c r="C118" s="34" t="s">
        <v>258</v>
      </c>
    </row>
    <row r="119" spans="1:3">
      <c r="A119" s="20">
        <v>118</v>
      </c>
      <c r="B119" s="75" t="s">
        <v>481</v>
      </c>
      <c r="C119" s="34" t="s">
        <v>259</v>
      </c>
    </row>
    <row r="120" spans="1:3">
      <c r="A120" s="20">
        <v>119</v>
      </c>
      <c r="B120" s="75" t="s">
        <v>481</v>
      </c>
      <c r="C120" s="34" t="s">
        <v>260</v>
      </c>
    </row>
    <row r="121" spans="1:3">
      <c r="A121" s="20">
        <v>120</v>
      </c>
      <c r="B121" s="75" t="s">
        <v>481</v>
      </c>
      <c r="C121" s="34" t="s">
        <v>303</v>
      </c>
    </row>
    <row r="122" spans="1:3">
      <c r="A122" s="20">
        <v>121</v>
      </c>
      <c r="B122" s="75" t="s">
        <v>413</v>
      </c>
      <c r="C122" s="34" t="s">
        <v>476</v>
      </c>
    </row>
    <row r="123" spans="1:3">
      <c r="A123" s="20">
        <v>122</v>
      </c>
      <c r="B123" s="75" t="s">
        <v>481</v>
      </c>
      <c r="C123" s="34" t="s">
        <v>477</v>
      </c>
    </row>
    <row r="124" spans="1:3">
      <c r="A124" s="20">
        <v>123</v>
      </c>
      <c r="B124" s="75" t="s">
        <v>413</v>
      </c>
      <c r="C124" s="34" t="s">
        <v>261</v>
      </c>
    </row>
    <row r="125" spans="1:3">
      <c r="A125" s="20">
        <v>124</v>
      </c>
      <c r="B125" s="75" t="s">
        <v>413</v>
      </c>
      <c r="C125" s="34" t="s">
        <v>304</v>
      </c>
    </row>
    <row r="126" spans="1:3">
      <c r="A126" s="20">
        <v>125</v>
      </c>
      <c r="B126" s="75" t="s">
        <v>481</v>
      </c>
      <c r="C126" s="34" t="s">
        <v>262</v>
      </c>
    </row>
    <row r="127" spans="1:3">
      <c r="A127" s="20">
        <v>126</v>
      </c>
      <c r="B127" s="75" t="s">
        <v>413</v>
      </c>
      <c r="C127" s="34" t="s">
        <v>263</v>
      </c>
    </row>
    <row r="128" spans="1:3">
      <c r="A128" s="20">
        <v>127</v>
      </c>
      <c r="B128" s="75" t="s">
        <v>413</v>
      </c>
      <c r="C128" s="34" t="s">
        <v>264</v>
      </c>
    </row>
    <row r="129" spans="1:3">
      <c r="A129" s="20">
        <v>128</v>
      </c>
      <c r="B129" s="75" t="s">
        <v>413</v>
      </c>
      <c r="C129" s="34" t="s">
        <v>305</v>
      </c>
    </row>
    <row r="130" spans="1:3">
      <c r="A130" s="20">
        <v>129</v>
      </c>
      <c r="B130" s="75" t="s">
        <v>413</v>
      </c>
      <c r="C130" s="34" t="s">
        <v>378</v>
      </c>
    </row>
    <row r="131" spans="1:3">
      <c r="A131" s="20">
        <v>130</v>
      </c>
      <c r="B131" s="75" t="s">
        <v>413</v>
      </c>
      <c r="C131" s="34" t="s">
        <v>478</v>
      </c>
    </row>
    <row r="132" spans="1:3">
      <c r="A132" s="20">
        <v>131</v>
      </c>
      <c r="B132" s="75" t="s">
        <v>413</v>
      </c>
      <c r="C132" s="34" t="s">
        <v>402</v>
      </c>
    </row>
    <row r="133" spans="1:3">
      <c r="A133" s="20">
        <v>132</v>
      </c>
      <c r="B133" s="75" t="s">
        <v>413</v>
      </c>
      <c r="C133" s="34" t="s">
        <v>379</v>
      </c>
    </row>
    <row r="134" spans="1:3">
      <c r="A134" s="20">
        <v>133</v>
      </c>
      <c r="B134" s="75" t="s">
        <v>413</v>
      </c>
      <c r="C134" s="34" t="s">
        <v>479</v>
      </c>
    </row>
    <row r="135" spans="1:3">
      <c r="A135" s="20">
        <v>134</v>
      </c>
      <c r="B135" s="75" t="s">
        <v>413</v>
      </c>
      <c r="C135" s="34" t="s">
        <v>265</v>
      </c>
    </row>
    <row r="136" spans="1:3">
      <c r="A136" s="20">
        <v>135</v>
      </c>
      <c r="B136" s="75" t="s">
        <v>487</v>
      </c>
      <c r="C136" s="34" t="s">
        <v>480</v>
      </c>
    </row>
    <row r="137" spans="1:3">
      <c r="A137" s="20">
        <v>136</v>
      </c>
      <c r="B137" s="75" t="s">
        <v>413</v>
      </c>
      <c r="C137" s="34" t="s">
        <v>380</v>
      </c>
    </row>
    <row r="138" spans="1:3">
      <c r="C138" s="34" t="s">
        <v>267</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2021-08-08T02:58:28Z</dcterms:modified>
</cp:coreProperties>
</file>