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showInkAnnotation="0" checkCompatibility="1" autoCompressPictures="0"/>
  <mc:AlternateContent xmlns:mc="http://schemas.openxmlformats.org/markup-compatibility/2006">
    <mc:Choice Requires="x15">
      <x15ac:absPath xmlns:x15ac="http://schemas.microsoft.com/office/spreadsheetml/2010/11/ac" url="/Users/freddya165440/Desktop/2021 Pan American Junior Games, Cali/eventos clasificatorios/Individuales - Singles/"/>
    </mc:Choice>
  </mc:AlternateContent>
  <xr:revisionPtr revIDLastSave="0" documentId="13_ncr:1_{383BD1E2-3A7E-104A-BC61-6BEA6B03E3A3}" xr6:coauthVersionLast="46" xr6:coauthVersionMax="46" xr10:uidLastSave="{00000000-0000-0000-0000-000000000000}"/>
  <workbookProtection workbookAlgorithmName="SHA-512" workbookHashValue="BK45OuT9mklZah+8UIzT/kjdQan5L+tdFTUGGo0HWsuPirgTBqDMwqAD7PTaohaJlAlUElF2SwDpKA/4WrzgVw==" workbookSaltValue="iav3TqGbzQDTpxXHLzz7Mg==" workbookSpinCount="100000" lockStructure="1"/>
  <bookViews>
    <workbookView xWindow="0" yWindow="500" windowWidth="28800" windowHeight="1550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Accommodation!$O$14:$O$43</definedName>
    <definedName name="_xlnm.Print_Area" localSheetId="3">Accommodation!$A$1:$M$56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4" l="1"/>
  <c r="M15" i="14"/>
  <c r="M16" i="14"/>
  <c r="M17" i="14"/>
  <c r="M18" i="14"/>
  <c r="M19" i="14"/>
  <c r="M20" i="14"/>
  <c r="M21" i="14"/>
  <c r="M22" i="14"/>
  <c r="M23" i="14"/>
  <c r="M24" i="14"/>
  <c r="M25" i="14"/>
  <c r="M26" i="14"/>
  <c r="M27" i="14"/>
  <c r="M28" i="14"/>
  <c r="M29" i="14"/>
  <c r="M30" i="14"/>
  <c r="M31" i="14"/>
  <c r="M32" i="14"/>
  <c r="M33" i="14"/>
  <c r="M14" i="14"/>
  <c r="L14" i="14"/>
  <c r="M34" i="14" l="1"/>
  <c r="M35" i="14"/>
  <c r="M36" i="14"/>
  <c r="M37" i="14"/>
  <c r="M38" i="14"/>
  <c r="M39" i="14"/>
  <c r="M40" i="14"/>
  <c r="M41" i="14"/>
  <c r="M42" i="14"/>
  <c r="M43" i="14"/>
  <c r="C7" i="4" l="1"/>
  <c r="A1" i="14"/>
  <c r="G53" i="14" l="1"/>
  <c r="D5" i="4"/>
  <c r="B5" i="4"/>
  <c r="A4" i="4"/>
  <c r="L15" i="14" l="1"/>
  <c r="D5" i="14"/>
  <c r="A63" i="11" l="1"/>
  <c r="G49" i="7" s="1"/>
  <c r="A61" i="11"/>
  <c r="G48" i="7" s="1"/>
  <c r="A65" i="11"/>
  <c r="E50" i="7" s="1"/>
  <c r="I106" i="7"/>
  <c r="I105" i="7"/>
  <c r="I88" i="7"/>
  <c r="B47" i="11"/>
  <c r="I74" i="7" s="1"/>
  <c r="A1" i="4"/>
  <c r="K13" i="4"/>
  <c r="G13" i="4"/>
  <c r="G53" i="7"/>
  <c r="F55" i="7"/>
  <c r="I53" i="7"/>
  <c r="J53" i="7"/>
  <c r="B5" i="14"/>
  <c r="F53" i="7"/>
  <c r="A4" i="14"/>
  <c r="B21" i="11"/>
  <c r="B19" i="11"/>
  <c r="E33" i="7" s="1"/>
  <c r="B17" i="11"/>
  <c r="E32" i="7" s="1"/>
  <c r="J215" i="7"/>
  <c r="A53" i="11"/>
  <c r="G44" i="7" s="1"/>
  <c r="E55" i="7"/>
  <c r="A59" i="11"/>
  <c r="A57" i="11"/>
  <c r="G46" i="7" s="1"/>
  <c r="A55" i="11"/>
  <c r="G45" i="7" s="1"/>
  <c r="B41" i="11"/>
  <c r="G66" i="7" s="1"/>
  <c r="B31" i="11"/>
  <c r="H40" i="1" s="1"/>
  <c r="A2" i="7"/>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7" i="14"/>
  <c r="O49" i="14"/>
  <c r="O50" i="14"/>
  <c r="O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F27" i="1"/>
  <c r="I27" i="1"/>
  <c r="I25" i="1"/>
  <c r="F25" i="1"/>
  <c r="J27" i="1"/>
  <c r="J25" i="1"/>
  <c r="G27" i="1"/>
  <c r="G25" i="1"/>
  <c r="I19" i="1"/>
  <c r="E22" i="1"/>
  <c r="I20" i="1"/>
  <c r="E44" i="7"/>
  <c r="J75" i="7"/>
  <c r="J74" i="7"/>
  <c r="K14" i="4"/>
  <c r="G14" i="4"/>
  <c r="B29" i="11"/>
  <c r="C48" i="5" s="1"/>
  <c r="B27" i="11"/>
  <c r="C47" i="5" s="1"/>
  <c r="B25" i="11"/>
  <c r="B23" i="11"/>
  <c r="A47" i="5" s="1"/>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9" i="11" l="1"/>
  <c r="I75" i="7" s="1"/>
  <c r="V3" i="5" s="1"/>
  <c r="I165" i="7"/>
  <c r="U7" i="5"/>
  <c r="S11" i="5" s="1"/>
  <c r="U10" i="5"/>
  <c r="H19" i="1"/>
  <c r="P10" i="5"/>
  <c r="U9" i="5"/>
  <c r="W6" i="5"/>
  <c r="D22" i="1"/>
  <c r="E34" i="7"/>
  <c r="M47" i="14"/>
  <c r="M49" i="14" s="1"/>
  <c r="Q41" i="5"/>
  <c r="P41" i="5"/>
  <c r="O41" i="5"/>
  <c r="U3" i="5"/>
  <c r="O10" i="5"/>
  <c r="G163" i="7"/>
  <c r="I174" i="7"/>
  <c r="E48" i="7"/>
  <c r="E49" i="7"/>
  <c r="E51" i="7" s="1"/>
  <c r="F45" i="5"/>
  <c r="G47" i="7"/>
  <c r="G50" i="7"/>
  <c r="H20" i="1" l="1"/>
  <c r="U8" i="5"/>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indexed="81"/>
            <rFont val="Arial"/>
            <family val="2"/>
            <charset val="238"/>
          </rPr>
          <t>PLEASE USE THE DROP DOWN MENU!</t>
        </r>
        <r>
          <rPr>
            <sz val="9"/>
            <color indexed="81"/>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indexed="81"/>
            <rFont val="Arial"/>
            <family val="2"/>
            <charset val="238"/>
          </rPr>
          <t>PLEASE USE THE DROP DOWN MENU!</t>
        </r>
        <r>
          <rPr>
            <sz val="9"/>
            <color indexed="81"/>
            <rFont val="Arial"/>
            <family val="2"/>
            <charset val="238"/>
          </rPr>
          <t xml:space="preserve">
</t>
        </r>
      </text>
    </comment>
    <comment ref="B63" authorId="0" shapeId="0" xr:uid="{00000000-0006-0000-0100-000009000000}">
      <text>
        <r>
          <rPr>
            <b/>
            <sz val="9"/>
            <color indexed="81"/>
            <rFont val="Arial"/>
            <family val="2"/>
            <charset val="238"/>
          </rPr>
          <t>PLEASE USE THE DROP DOWN MENU!</t>
        </r>
        <r>
          <rPr>
            <sz val="9"/>
            <color indexed="81"/>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<sst xmlns="http://schemas.openxmlformats.org/spreadsheetml/2006/main" count="929" uniqueCount="587">
  <si>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</si>
  <si>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</si>
  <si>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</si>
  <si>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</si>
  <si>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</si>
  <si>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</si>
  <si>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</si>
  <si>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</si>
  <si>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</si>
  <si>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</si>
  <si>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</si>
  <si>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</si>
  <si>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</si>
  <si>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</si>
  <si>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</si>
  <si>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</si>
  <si>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</si>
  <si>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</si>
  <si>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</si>
  <si>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</si>
  <si>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</si>
  <si>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</si>
  <si>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</si>
  <si>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</si>
  <si>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</si>
  <si>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</si>
  <si>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</si>
  <si>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</si>
  <si>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</si>
  <si>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</si>
  <si>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</si>
  <si>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</si>
  <si>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</si>
  <si>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</si>
  <si>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</si>
  <si>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</si>
  <si>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</si>
  <si>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</si>
  <si>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</si>
  <si>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</si>
  <si>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</si>
  <si>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</si>
  <si>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</si>
  <si>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</si>
  <si>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</si>
  <si>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</si>
  <si>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</si>
  <si>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</si>
  <si>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</si>
  <si>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</si>
  <si>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</si>
  <si>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</si>
  <si>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</si>
  <si>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</si>
  <si>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</si>
  <si>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</si>
  <si>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</si>
  <si>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</si>
  <si>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</si>
  <si>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</si>
  <si>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</si>
  <si>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</si>
  <si>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</si>
  <si>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</si>
  <si>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</si>
  <si>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</si>
  <si>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</si>
  <si>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</si>
  <si>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</si>
  <si>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</si>
  <si>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</si>
  <si>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</si>
  <si>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</si>
  <si>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</si>
  <si>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</si>
  <si>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</si>
  <si>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</si>
  <si>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</si>
  <si>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</si>
  <si>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</si>
  <si>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</si>
  <si>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</si>
  <si>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</si>
  <si>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</si>
  <si>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</si>
  <si>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</si>
  <si>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</si>
  <si>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</si>
  <si>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</si>
  <si>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</si>
  <si>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</si>
  <si>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</si>
  <si>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</si>
  <si>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</si>
  <si>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</si>
  <si>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</si>
  <si>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</si>
  <si>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</si>
  <si>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</si>
  <si>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</si>
  <si>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</si>
  <si>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</si>
  <si>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</si>
  <si>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</si>
  <si>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</si>
  <si>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</si>
  <si>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</si>
  <si>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</si>
  <si>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</si>
  <si>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</si>
  <si>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</si>
  <si>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</si>
  <si>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</si>
  <si>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</si>
  <si>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</si>
  <si>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</si>
  <si>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</si>
  <si>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</si>
  <si>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</si>
  <si>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</si>
  <si>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</si>
  <si>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</si>
  <si>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</si>
  <si>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</si>
  <si>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</si>
  <si>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</si>
  <si>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</si>
  <si>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</si>
  <si>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</si>
  <si>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</si>
  <si>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</si>
  <si>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</si>
  <si>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</si>
  <si>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</si>
  <si>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</si>
  <si>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</si>
  <si>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</si>
  <si>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</si>
  <si>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</si>
  <si>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</si>
  <si>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</si>
  <si>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</si>
  <si>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</si>
  <si>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</si>
  <si>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</si>
  <si>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</si>
  <si>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</si>
  <si>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</si>
  <si>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</si>
  <si>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</si>
  <si>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</si>
  <si>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</si>
  <si>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</si>
  <si>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</si>
  <si>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</si>
  <si>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</si>
  <si>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</si>
  <si>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</si>
  <si>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</si>
  <si>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</si>
  <si>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</si>
  <si>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</si>
  <si>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</si>
  <si>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</si>
  <si>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</si>
  <si>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</si>
  <si>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</si>
  <si>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</si>
  <si>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</si>
  <si>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</si>
  <si>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</si>
  <si>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</si>
  <si>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</si>
  <si>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</si>
  <si>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</si>
  <si>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</si>
  <si>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</si>
  <si>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</si>
  <si>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</si>
  <si>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</si>
  <si>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</si>
  <si>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</si>
  <si>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</si>
  <si>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</si>
  <si>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</si>
  <si>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</si>
  <si>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</si>
  <si>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</si>
  <si>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</si>
  <si>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</si>
  <si>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</si>
  <si>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</si>
  <si>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</si>
  <si>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</si>
  <si>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</si>
  <si>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</si>
  <si>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</si>
  <si>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</si>
  <si>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</si>
  <si>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</si>
  <si>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</si>
  <si>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</si>
  <si>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</si>
  <si>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</si>
  <si>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</si>
  <si>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</si>
  <si>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</si>
  <si>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</si>
  <si>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</si>
  <si>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</si>
  <si>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</si>
  <si>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</si>
  <si>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</si>
  <si>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</si>
  <si>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</si>
  <si>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</si>
  <si>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</si>
  <si>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</si>
  <si>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</si>
  <si>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</si>
  <si>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</si>
  <si>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</si>
  <si>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</si>
  <si>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</si>
  <si>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</si>
  <si>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</si>
  <si>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</si>
  <si>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</si>
  <si>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</si>
  <si>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</si>
  <si>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</si>
  <si>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</si>
  <si>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</si>
  <si>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</si>
  <si>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</si>
  <si>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</si>
  <si>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</si>
  <si>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</si>
  <si>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</si>
  <si>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</si>
  <si>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</si>
  <si>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</si>
  <si>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</si>
  <si>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</si>
  <si>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</si>
  <si>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</si>
  <si>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</si>
  <si>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</si>
  <si>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</si>
  <si>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</si>
  <si>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</si>
  <si>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</si>
  <si>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</si>
  <si>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</si>
  <si>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</si>
  <si>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</si>
  <si>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</si>
  <si>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</si>
  <si>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</si>
  <si>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</si>
  <si>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</si>
  <si>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</si>
  <si>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</si>
  <si>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</si>
  <si>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</si>
  <si>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</si>
  <si>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</si>
  <si>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</si>
  <si>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</si>
  <si>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</si>
  <si>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</si>
  <si>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</si>
  <si>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</si>
  <si>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</si>
  <si>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</si>
  <si>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</si>
  <si>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</si>
  <si>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</si>
  <si>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</si>
  <si>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</si>
  <si>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</si>
  <si>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</si>
  <si>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</si>
  <si>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</si>
  <si>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</si>
  <si>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</si>
  <si>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</si>
  <si>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</si>
  <si>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</si>
  <si>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</si>
  <si>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</si>
  <si>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</si>
  <si>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</si>
  <si>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</si>
  <si>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</si>
  <si>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</si>
  <si>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</si>
  <si>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</si>
  <si>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</si>
  <si>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</si>
  <si>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</si>
  <si>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</si>
  <si>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</si>
  <si>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</si>
  <si>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</si>
  <si>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</si>
  <si>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</si>
  <si>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</si>
  <si>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</si>
  <si>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</si>
  <si>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</si>
  <si>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</si>
  <si>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</si>
  <si>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</si>
  <si>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</si>
  <si>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</si>
  <si>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</si>
  <si>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</si>
  <si>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</si>
  <si>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</si>
  <si>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</si>
  <si>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</si>
  <si>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</si>
  <si>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</si>
  <si>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</si>
  <si>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</si>
  <si>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</si>
  <si>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</si>
  <si>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</si>
  <si>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</si>
  <si>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</si>
  <si>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</si>
  <si>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</si>
  <si>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</si>
  <si>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</si>
  <si>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</si>
  <si>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</si>
  <si>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</si>
  <si>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</si>
  <si>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</si>
  <si>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</si>
  <si>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</si>
  <si>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</si>
  <si>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</si>
  <si>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</si>
  <si>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</si>
  <si>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</si>
  <si>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</si>
  <si>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</si>
  <si>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</si>
  <si>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</si>
  <si>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</si>
  <si>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</si>
  <si>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</si>
  <si>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</si>
  <si>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</si>
  <si>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</si>
  <si>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</si>
  <si>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</si>
  <si>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</si>
  <si>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</si>
  <si>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</si>
  <si>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</si>
  <si>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</si>
  <si>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</si>
  <si>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</si>
  <si>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</si>
  <si>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</si>
  <si>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</si>
  <si>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</si>
  <si>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</si>
  <si>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</si>
  <si>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</si>
  <si>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</si>
  <si>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</si>
  <si>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</si>
  <si>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</si>
  <si>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</si>
  <si>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</si>
  <si>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</si>
  <si>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</si>
  <si>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</si>
  <si>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</si>
  <si>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</si>
  <si>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</si>
  <si>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</si>
  <si>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</si>
  <si>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</si>
  <si>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</si>
  <si>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</si>
  <si>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</si>
  <si>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</si>
  <si>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</si>
  <si>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</si>
  <si>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</si>
  <si>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</si>
  <si>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</si>
  <si>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</si>
  <si>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</si>
  <si>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</si>
  <si>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</si>
  <si>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</si>
  <si>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</si>
  <si>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</si>
  <si>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</si>
  <si>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</si>
  <si>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</si>
  <si>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</si>
  <si>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</si>
  <si>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</si>
  <si>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</si>
  <si>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</si>
  <si>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</si>
  <si>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</si>
  <si>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</si>
  <si>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</si>
  <si>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</si>
  <si>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</si>
  <si>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</si>
  <si>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</si>
  <si>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</si>
  <si>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</si>
  <si>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</si>
  <si>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</si>
  <si>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</si>
  <si>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</si>
  <si>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</si>
  <si>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</si>
  <si>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</si>
  <si>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</si>
  <si>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</si>
  <si>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</si>
  <si>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</si>
  <si>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</si>
  <si>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</si>
  <si>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</si>
  <si>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</si>
  <si>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</si>
  <si>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</si>
  <si>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</si>
  <si>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</si>
  <si>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</si>
  <si>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</si>
  <si>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</si>
  <si>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</si>
  <si>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</si>
  <si>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</si>
  <si>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</si>
  <si>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</si>
  <si>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</si>
  <si>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</si>
  <si>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</si>
  <si>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</si>
  <si>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</si>
  <si>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</si>
  <si>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</si>
  <si>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</si>
  <si>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</si>
  <si>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</si>
  <si>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</si>
  <si>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</si>
  <si>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</si>
  <si>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</si>
  <si>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</si>
  <si>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</si>
  <si>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</si>
  <si>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</si>
  <si>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</si>
  <si>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</si>
  <si>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</si>
  <si>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</si>
  <si>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</si>
  <si>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</si>
  <si>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</si>
  <si>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</si>
  <si>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</si>
  <si>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</si>
  <si>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</si>
  <si>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</si>
  <si>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</si>
  <si>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</si>
  <si>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</si>
  <si>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</si>
  <si>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</si>
  <si>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</si>
  <si>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</si>
  <si>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</si>
  <si>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</si>
  <si>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</si>
  <si>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</si>
  <si>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</si>
  <si>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</si>
  <si>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</si>
  <si>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</si>
  <si>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</si>
  <si>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</si>
  <si>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</si>
  <si>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</si>
  <si>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</si>
  <si>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</si>
  <si>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</si>
  <si>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</si>
  <si>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</si>
  <si>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</si>
  <si>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</si>
  <si>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</si>
  <si>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</si>
  <si>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</si>
  <si>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</si>
  <si>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</si>
  <si>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</si>
  <si>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</si>
  <si>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</si>
  <si>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</si>
  <si>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</si>
  <si>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</si>
  <si>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</si>
  <si>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</si>
  <si>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</si>
  <si>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</si>
  <si>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</si>
  <si>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</si>
  <si>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</si>
  <si>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</si>
  <si>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</si>
  <si>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</si>
  <si>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</si>
  <si>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</si>
  <si>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</si>
  <si>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</si>
  <si>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</si>
  <si>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</si>
  <si>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</si>
  <si>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</si>
  <si>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</si>
  <si>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</si>
  <si>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</si>
  <si>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</si>
  <si>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</si>
  <si>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</si>
  <si>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</si>
  <si>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</si>
  <si>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</si>
  <si>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</si>
  <si>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</si>
  <si>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</si>
  <si>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</si>
  <si>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</si>
  <si>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</si>
  <si>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</si>
  <si>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</si>
  <si>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</si>
  <si>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</si>
  <si>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</si>
  <si>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</si>
  <si>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</si>
  <si>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</si>
  <si>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</si>
  <si>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</si>
  <si>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</si>
  <si>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</si>
  <si>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</si>
  <si>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</si>
  <si>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</si>
  <si>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</si>
  <si>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</si>
  <si>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</si>
  <si>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</si>
  <si>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</si>
  <si>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Hospitality</t>
  </si>
  <si>
    <t>TOTAL TO BE PAID in US $</t>
  </si>
  <si>
    <t xml:space="preserve">PLA=Player, COA=Coach, DEL=Delegate, ACC=Accompanying person, </t>
  </si>
  <si>
    <t xml:space="preserve">Please return this form by email to:  </t>
  </si>
  <si>
    <t xml:space="preserve">not later than </t>
  </si>
  <si>
    <r>
      <t xml:space="preserve">Please fill in all </t>
    </r>
    <r>
      <rPr>
        <b/>
        <sz val="14"/>
        <color theme="8" tint="-0.249977111117893"/>
        <rFont val="Myriad Pro"/>
      </rPr>
      <t>color shaded</t>
    </r>
    <r>
      <rPr>
        <b/>
        <sz val="14"/>
        <rFont val="Myriad Pro"/>
      </rPr>
      <t xml:space="preserve"> cells. The final amount to be paid is subject to changes, upon cancellations.</t>
    </r>
  </si>
  <si>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</si>
  <si>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</si>
  <si>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t>falmendariz@ittf.com</t>
  </si>
  <si>
    <t>San Jose, Costa Rica</t>
  </si>
  <si>
    <t>00502 44 433292</t>
  </si>
  <si>
    <t>bandabog@gmail.com</t>
  </si>
  <si>
    <t>Boggdan BARRIENTOS</t>
  </si>
  <si>
    <r>
      <t>LOC:</t>
    </r>
    <r>
      <rPr>
        <b/>
        <sz val="12"/>
        <rFont val="Arial"/>
        <family val="2"/>
      </rPr>
      <t xml:space="preserve"> info@fecoteme.com</t>
    </r>
  </si>
  <si>
    <r>
      <t xml:space="preserve">Competition Manager: </t>
    </r>
    <r>
      <rPr>
        <b/>
        <sz val="12"/>
        <color theme="1"/>
        <rFont val="Myriad Pro"/>
      </rPr>
      <t>falmendariz@ittf.com</t>
    </r>
  </si>
  <si>
    <t>ALL Entries must be done on the online entry system.</t>
  </si>
  <si>
    <r>
      <t xml:space="preserve">Competition Manager: </t>
    </r>
    <r>
      <rPr>
        <b/>
        <sz val="12"/>
        <color rgb="FF000000"/>
        <rFont val="Myriad Pro"/>
      </rPr>
      <t>falmendariz@ittf.com</t>
    </r>
  </si>
  <si>
    <t>Pan American Singles 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</si>
</sst>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s>
  <fonts count="156">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
      <sz val="12"/>
      <color rgb="FF000000"/>
      <name val="Myriad Pro"/>
    </font>
    <font>
      <b/>
      <sz val="12"/>
      <color rgb="FF000000"/>
      <name val="Myriad Pro"/>
    </font>
    <font>
      <b/>
      <sz val="11"/>
      <color theme="1"/>
      <name val="Myriad Pro"/>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
      <patternFill patternType="solid">
        <fgColor rgb="FFB7DEE8"/>
        <bgColor rgb="FF000000"/>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34">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8" fillId="0" borderId="0" xfId="0" applyFont="1"/>
    <xf numFmtId="3" fontId="58"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6" fillId="9" borderId="0" xfId="0" applyFont="1" applyFill="1" applyAlignment="1" applyProtection="1">
      <alignment horizontal="center" vertical="center"/>
      <protection locked="0"/>
    </xf>
    <xf numFmtId="0" fontId="65" fillId="8" borderId="14" xfId="0" applyFont="1" applyFill="1" applyBorder="1" applyAlignment="1" applyProtection="1">
      <alignment horizontal="center" vertical="center"/>
    </xf>
    <xf numFmtId="0" fontId="68" fillId="8" borderId="14" xfId="0" applyFont="1" applyFill="1" applyBorder="1" applyAlignment="1" applyProtection="1">
      <alignment horizontal="center" vertical="center"/>
    </xf>
    <xf numFmtId="0" fontId="65" fillId="0" borderId="0" xfId="0" applyFont="1" applyAlignment="1" applyProtection="1">
      <alignment horizontal="center" vertical="center"/>
    </xf>
    <xf numFmtId="0" fontId="14" fillId="0" borderId="0" xfId="0" applyFont="1" applyAlignment="1" applyProtection="1">
      <alignment horizontal="center" vertical="center"/>
    </xf>
    <xf numFmtId="0" fontId="69" fillId="8" borderId="14" xfId="0" applyFont="1" applyFill="1" applyBorder="1" applyAlignment="1" applyProtection="1">
      <alignment horizontal="center" vertical="center"/>
    </xf>
    <xf numFmtId="169" fontId="66" fillId="9" borderId="0" xfId="0" applyNumberFormat="1" applyFont="1" applyFill="1" applyAlignment="1" applyProtection="1">
      <alignment horizontal="center" vertical="center"/>
      <protection locked="0"/>
    </xf>
    <xf numFmtId="167" fontId="71" fillId="0" borderId="0" xfId="0" applyNumberFormat="1" applyFont="1" applyFill="1" applyAlignment="1" applyProtection="1">
      <alignment vertical="center"/>
    </xf>
    <xf numFmtId="0" fontId="65" fillId="0" borderId="0" xfId="0" applyFont="1" applyAlignment="1" applyProtection="1">
      <alignment horizontal="center" vertical="center" shrinkToFit="1"/>
    </xf>
    <xf numFmtId="0" fontId="69" fillId="0" borderId="0" xfId="0" applyFont="1" applyAlignment="1" applyProtection="1">
      <alignment horizontal="center" vertical="center"/>
    </xf>
    <xf numFmtId="167" fontId="70" fillId="12" borderId="0" xfId="0" applyNumberFormat="1" applyFont="1" applyFill="1" applyAlignment="1" applyProtection="1">
      <alignment horizontal="center" vertical="center"/>
    </xf>
    <xf numFmtId="4" fontId="71" fillId="11" borderId="0" xfId="0" applyNumberFormat="1" applyFont="1" applyFill="1" applyAlignment="1" applyProtection="1">
      <alignment horizontal="center" vertical="center"/>
    </xf>
    <xf numFmtId="4" fontId="70" fillId="11" borderId="0" xfId="0" applyNumberFormat="1" applyFont="1" applyFill="1" applyAlignment="1" applyProtection="1">
      <alignment horizontal="center" vertical="center"/>
    </xf>
    <xf numFmtId="0" fontId="65" fillId="5" borderId="14" xfId="0" applyFont="1" applyFill="1" applyBorder="1" applyAlignment="1" applyProtection="1">
      <alignment horizontal="center" vertical="center"/>
    </xf>
    <xf numFmtId="0" fontId="68" fillId="5" borderId="14" xfId="0" applyFont="1" applyFill="1" applyBorder="1" applyAlignment="1" applyProtection="1">
      <alignment horizontal="center" vertical="center"/>
    </xf>
    <xf numFmtId="0" fontId="14" fillId="0" borderId="0" xfId="0" applyFont="1" applyAlignment="1" applyProtection="1">
      <alignment vertical="center"/>
    </xf>
    <xf numFmtId="0" fontId="69" fillId="10" borderId="0" xfId="0" applyFont="1" applyFill="1" applyAlignment="1" applyProtection="1">
      <alignment horizontal="center" vertical="center"/>
    </xf>
    <xf numFmtId="0" fontId="67"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71"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3"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5" fillId="12" borderId="0" xfId="0" applyFont="1" applyFill="1" applyAlignment="1" applyProtection="1">
      <alignment horizontal="center" vertical="center"/>
    </xf>
    <xf numFmtId="0" fontId="69" fillId="12" borderId="0" xfId="0" applyFont="1" applyFill="1" applyAlignment="1" applyProtection="1">
      <alignment horizontal="center" vertical="center"/>
    </xf>
    <xf numFmtId="0" fontId="64" fillId="12" borderId="0" xfId="0" applyFont="1" applyFill="1" applyAlignment="1" applyProtection="1">
      <alignment horizontal="center" vertical="center"/>
    </xf>
    <xf numFmtId="0" fontId="65" fillId="0" borderId="14" xfId="0" applyFont="1" applyFill="1" applyBorder="1" applyAlignment="1" applyProtection="1">
      <alignment horizontal="center" vertical="center"/>
    </xf>
    <xf numFmtId="0" fontId="66"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7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4"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70" fillId="0" borderId="0" xfId="0" applyNumberFormat="1" applyFont="1" applyFill="1" applyBorder="1" applyAlignment="1" applyProtection="1">
      <alignment horizontal="center" vertical="center"/>
    </xf>
    <xf numFmtId="0" fontId="69"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xf>
    <xf numFmtId="0" fontId="65" fillId="12" borderId="0" xfId="0" applyFont="1" applyFill="1" applyBorder="1" applyAlignment="1" applyProtection="1">
      <alignment horizontal="center" vertical="center"/>
    </xf>
    <xf numFmtId="169" fontId="70" fillId="12" borderId="0" xfId="0" applyNumberFormat="1" applyFont="1" applyFill="1" applyBorder="1" applyAlignment="1" applyProtection="1">
      <alignment horizontal="center" vertical="center"/>
    </xf>
    <xf numFmtId="0" fontId="69" fillId="12" borderId="0" xfId="0" applyFont="1" applyFill="1" applyBorder="1" applyAlignment="1" applyProtection="1">
      <alignment horizontal="center" vertical="center"/>
    </xf>
    <xf numFmtId="169" fontId="60"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2"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70" fillId="0" borderId="0" xfId="0" applyNumberFormat="1" applyFont="1" applyFill="1" applyAlignment="1" applyProtection="1">
      <alignment horizontal="center" vertical="center"/>
    </xf>
    <xf numFmtId="1" fontId="71" fillId="0" borderId="0" xfId="0" applyNumberFormat="1" applyFont="1" applyFill="1" applyAlignment="1" applyProtection="1">
      <alignment vertical="center"/>
    </xf>
    <xf numFmtId="1" fontId="71"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9" fillId="0" borderId="0" xfId="0" applyNumberFormat="1" applyFont="1" applyFill="1" applyAlignment="1" applyProtection="1">
      <alignment horizontal="center" vertical="center"/>
    </xf>
    <xf numFmtId="1" fontId="70" fillId="0" borderId="0" xfId="0" applyNumberFormat="1" applyFont="1" applyFill="1" applyAlignment="1" applyProtection="1">
      <alignment horizontal="center" vertical="center"/>
    </xf>
    <xf numFmtId="0" fontId="69" fillId="10" borderId="0" xfId="0" applyFont="1" applyFill="1" applyAlignment="1" applyProtection="1">
      <alignment vertical="center"/>
    </xf>
    <xf numFmtId="0" fontId="68" fillId="15" borderId="0" xfId="0" applyFont="1" applyFill="1" applyAlignment="1" applyProtection="1">
      <alignment horizontal="center" vertical="center" shrinkToFit="1"/>
    </xf>
    <xf numFmtId="0" fontId="69" fillId="15" borderId="0" xfId="0" applyFont="1" applyFill="1" applyAlignment="1" applyProtection="1">
      <alignment horizontal="center" vertical="center" wrapText="1" shrinkToFit="1"/>
    </xf>
    <xf numFmtId="167" fontId="71" fillId="12" borderId="0" xfId="0" applyNumberFormat="1" applyFont="1" applyFill="1" applyAlignment="1" applyProtection="1">
      <alignment horizontal="center" vertical="center"/>
    </xf>
    <xf numFmtId="169" fontId="72"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2" fillId="0" borderId="0" xfId="0" applyNumberFormat="1" applyFont="1" applyAlignment="1">
      <alignment horizontal="center" vertical="center"/>
    </xf>
    <xf numFmtId="0" fontId="62" fillId="0" borderId="0" xfId="0" applyFont="1"/>
    <xf numFmtId="0" fontId="31" fillId="0" borderId="0" xfId="0" applyFont="1"/>
    <xf numFmtId="0" fontId="61" fillId="0" borderId="1" xfId="0" applyFont="1" applyFill="1" applyBorder="1" applyAlignment="1" applyProtection="1">
      <alignment horizontal="center" vertical="center"/>
      <protection locked="0"/>
    </xf>
    <xf numFmtId="3" fontId="62" fillId="0" borderId="0" xfId="0" applyNumberFormat="1" applyFont="1" applyAlignment="1">
      <alignment horizontal="left"/>
    </xf>
    <xf numFmtId="0" fontId="44" fillId="0" borderId="0" xfId="0" applyFont="1" applyAlignment="1">
      <alignment vertical="center"/>
    </xf>
    <xf numFmtId="3" fontId="62"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9" fillId="0" borderId="0" xfId="0" applyFont="1" applyAlignment="1"/>
    <xf numFmtId="169" fontId="77" fillId="0" borderId="0" xfId="0" applyNumberFormat="1" applyFont="1" applyAlignment="1">
      <alignment vertical="center"/>
    </xf>
    <xf numFmtId="166" fontId="77" fillId="0" borderId="0" xfId="0" applyNumberFormat="1" applyFont="1" applyAlignment="1">
      <alignment horizontal="center"/>
    </xf>
    <xf numFmtId="0" fontId="0" fillId="0" borderId="0" xfId="0"/>
    <xf numFmtId="167"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xf>
    <xf numFmtId="0" fontId="76" fillId="14" borderId="0" xfId="1" applyNumberFormat="1" applyFont="1" applyFill="1" applyAlignment="1" applyProtection="1">
      <alignment horizontal="center" vertical="center"/>
    </xf>
    <xf numFmtId="169" fontId="73" fillId="14" borderId="0" xfId="1" applyNumberFormat="1" applyFont="1" applyFill="1" applyAlignment="1" applyProtection="1">
      <alignment horizontal="center" vertical="center" shrinkToFit="1"/>
    </xf>
    <xf numFmtId="167"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protection locked="0"/>
    </xf>
    <xf numFmtId="4" fontId="66" fillId="14" borderId="0" xfId="0" applyNumberFormat="1" applyFont="1" applyFill="1" applyAlignment="1" applyProtection="1">
      <alignment horizontal="center" vertical="center"/>
    </xf>
    <xf numFmtId="167" fontId="66" fillId="14" borderId="0" xfId="0" applyNumberFormat="1" applyFont="1" applyFill="1" applyAlignment="1" applyProtection="1">
      <alignment horizontal="center" vertical="center"/>
    </xf>
    <xf numFmtId="167" fontId="66" fillId="14" borderId="4" xfId="0" applyNumberFormat="1" applyFont="1" applyFill="1" applyBorder="1" applyAlignment="1" applyProtection="1">
      <alignment horizontal="center" vertical="center"/>
    </xf>
    <xf numFmtId="167" fontId="66" fillId="14" borderId="4" xfId="0" applyNumberFormat="1" applyFont="1" applyFill="1" applyBorder="1" applyAlignment="1" applyProtection="1">
      <alignment horizontal="center" vertical="center"/>
      <protection locked="0"/>
    </xf>
    <xf numFmtId="167" fontId="66" fillId="14" borderId="10" xfId="0" applyNumberFormat="1" applyFont="1" applyFill="1" applyBorder="1" applyAlignment="1" applyProtection="1">
      <alignment horizontal="center" vertical="center"/>
      <protection locked="0"/>
    </xf>
    <xf numFmtId="167" fontId="66" fillId="14" borderId="7" xfId="0" applyNumberFormat="1" applyFont="1" applyFill="1" applyBorder="1" applyAlignment="1" applyProtection="1">
      <alignment horizontal="center" vertical="center"/>
      <protection locked="0"/>
    </xf>
    <xf numFmtId="169"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xf>
    <xf numFmtId="0" fontId="82" fillId="8" borderId="14" xfId="0" applyFont="1" applyFill="1" applyBorder="1" applyAlignment="1" applyProtection="1">
      <alignment horizontal="center" vertical="center"/>
    </xf>
    <xf numFmtId="4" fontId="71" fillId="14" borderId="0" xfId="0" applyNumberFormat="1" applyFont="1" applyFill="1" applyAlignment="1">
      <alignment horizontal="center"/>
    </xf>
    <xf numFmtId="167" fontId="81" fillId="12" borderId="0" xfId="0" applyNumberFormat="1" applyFont="1" applyFill="1" applyAlignment="1" applyProtection="1">
      <alignment vertical="center"/>
    </xf>
    <xf numFmtId="0" fontId="80" fillId="12" borderId="0" xfId="0" applyFont="1" applyFill="1" applyAlignment="1" applyProtection="1">
      <alignment vertical="center"/>
    </xf>
    <xf numFmtId="0" fontId="14" fillId="12" borderId="0" xfId="0" applyFont="1" applyFill="1" applyAlignment="1" applyProtection="1">
      <alignment vertical="center"/>
    </xf>
    <xf numFmtId="0" fontId="67" fillId="12" borderId="0" xfId="0" applyFont="1" applyFill="1" applyAlignment="1" applyProtection="1">
      <alignment vertical="center"/>
    </xf>
    <xf numFmtId="167" fontId="71"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6" fillId="0" borderId="0" xfId="0" applyFont="1" applyBorder="1" applyAlignment="1" applyProtection="1">
      <alignment horizontal="center" vertical="center"/>
    </xf>
    <xf numFmtId="0" fontId="96"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8" fillId="0" borderId="0" xfId="0" applyFont="1" applyFill="1" applyBorder="1" applyAlignment="1" applyProtection="1">
      <alignment horizontal="center" vertical="center"/>
    </xf>
    <xf numFmtId="0" fontId="117" fillId="4" borderId="2" xfId="0" applyFont="1" applyFill="1" applyBorder="1" applyAlignment="1" applyProtection="1">
      <alignment vertical="center"/>
    </xf>
    <xf numFmtId="0" fontId="117" fillId="4" borderId="2" xfId="0" applyFont="1" applyFill="1" applyBorder="1" applyAlignment="1" applyProtection="1">
      <alignment horizontal="left" vertical="center"/>
    </xf>
    <xf numFmtId="0" fontId="117" fillId="4" borderId="2" xfId="0" applyFont="1" applyFill="1" applyBorder="1" applyAlignment="1" applyProtection="1">
      <alignment horizontal="center" vertical="center"/>
    </xf>
    <xf numFmtId="169" fontId="117" fillId="4" borderId="2" xfId="0" applyNumberFormat="1" applyFont="1" applyFill="1" applyBorder="1" applyAlignment="1" applyProtection="1">
      <alignment horizontal="center" vertical="center"/>
    </xf>
    <xf numFmtId="4" fontId="117" fillId="4" borderId="2" xfId="0" applyNumberFormat="1" applyFont="1" applyFill="1" applyBorder="1" applyAlignment="1" applyProtection="1">
      <alignment horizontal="center" vertical="center"/>
    </xf>
    <xf numFmtId="0" fontId="100" fillId="0" borderId="2" xfId="0" applyFont="1" applyBorder="1" applyAlignment="1" applyProtection="1">
      <alignment horizontal="center" vertical="center"/>
    </xf>
    <xf numFmtId="2" fontId="100" fillId="0" borderId="2" xfId="0" applyNumberFormat="1" applyFont="1" applyBorder="1" applyAlignment="1" applyProtection="1">
      <alignment horizontal="center" vertical="center"/>
    </xf>
    <xf numFmtId="0" fontId="100" fillId="0" borderId="2" xfId="0" applyFont="1" applyFill="1" applyBorder="1" applyAlignment="1" applyProtection="1">
      <alignment horizontal="center" vertical="center"/>
    </xf>
    <xf numFmtId="0" fontId="100" fillId="2" borderId="2" xfId="0" applyFont="1" applyFill="1" applyBorder="1" applyAlignment="1" applyProtection="1">
      <alignment horizontal="center" vertical="center"/>
    </xf>
    <xf numFmtId="0" fontId="112" fillId="0" borderId="0" xfId="0" applyFont="1" applyFill="1" applyBorder="1" applyAlignment="1" applyProtection="1">
      <alignment vertical="center"/>
    </xf>
    <xf numFmtId="0" fontId="109" fillId="0" borderId="0" xfId="0" applyFont="1" applyBorder="1" applyAlignment="1" applyProtection="1">
      <alignment horizontal="right" vertical="center"/>
    </xf>
    <xf numFmtId="0" fontId="98" fillId="0" borderId="0" xfId="0" applyFont="1" applyAlignment="1" applyProtection="1">
      <alignment vertical="center"/>
    </xf>
    <xf numFmtId="0" fontId="98" fillId="0" borderId="0" xfId="0" applyFont="1" applyAlignment="1" applyProtection="1">
      <alignment horizontal="center" vertical="center"/>
    </xf>
    <xf numFmtId="0" fontId="117" fillId="4" borderId="2" xfId="0" applyFont="1" applyFill="1" applyBorder="1" applyAlignment="1">
      <alignment horizontal="center" vertical="center"/>
    </xf>
    <xf numFmtId="0" fontId="117" fillId="4" borderId="2" xfId="0" applyFont="1" applyFill="1" applyBorder="1" applyAlignment="1">
      <alignment horizontal="left" vertical="center"/>
    </xf>
    <xf numFmtId="0" fontId="117" fillId="4" borderId="8" xfId="0" applyFont="1" applyFill="1" applyBorder="1" applyAlignment="1">
      <alignment horizontal="center" vertical="center"/>
    </xf>
    <xf numFmtId="169" fontId="117" fillId="4" borderId="8" xfId="0" applyNumberFormat="1" applyFont="1" applyFill="1" applyBorder="1" applyAlignment="1">
      <alignment horizontal="center" vertical="center"/>
    </xf>
    <xf numFmtId="16" fontId="117" fillId="4" borderId="8" xfId="0" applyNumberFormat="1" applyFont="1" applyFill="1" applyBorder="1" applyAlignment="1">
      <alignment horizontal="center" vertical="center"/>
    </xf>
    <xf numFmtId="170" fontId="117" fillId="4" borderId="8" xfId="0" applyNumberFormat="1" applyFont="1" applyFill="1" applyBorder="1" applyAlignment="1">
      <alignment horizontal="center" vertical="center"/>
    </xf>
    <xf numFmtId="169" fontId="117" fillId="4" borderId="2" xfId="0" applyNumberFormat="1" applyFont="1" applyFill="1" applyBorder="1" applyAlignment="1">
      <alignment horizontal="center" vertical="center"/>
    </xf>
    <xf numFmtId="170" fontId="117" fillId="4" borderId="2" xfId="0" applyNumberFormat="1" applyFont="1" applyFill="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100" fillId="0" borderId="2" xfId="0" applyFont="1" applyFill="1" applyBorder="1" applyAlignment="1" applyProtection="1">
      <alignment vertical="center" shrinkToFit="1"/>
    </xf>
    <xf numFmtId="169" fontId="100" fillId="0" borderId="2" xfId="0" applyNumberFormat="1" applyFont="1" applyFill="1" applyBorder="1" applyAlignment="1" applyProtection="1">
      <alignment horizontal="center" vertical="center"/>
    </xf>
    <xf numFmtId="0" fontId="98" fillId="0" borderId="0" xfId="0" applyFont="1"/>
    <xf numFmtId="0" fontId="98" fillId="0" borderId="0" xfId="0" applyFont="1" applyAlignment="1">
      <alignment horizontal="center"/>
    </xf>
    <xf numFmtId="0" fontId="100" fillId="0" borderId="2" xfId="0" applyFont="1" applyBorder="1" applyAlignment="1">
      <alignment horizontal="center" vertical="center"/>
    </xf>
    <xf numFmtId="0" fontId="105" fillId="0" borderId="0" xfId="0" applyFont="1"/>
    <xf numFmtId="0" fontId="105" fillId="0" borderId="0" xfId="0" applyFont="1" applyBorder="1"/>
    <xf numFmtId="0" fontId="116" fillId="0" borderId="0" xfId="0" applyFont="1" applyFill="1" applyBorder="1" applyAlignment="1" applyProtection="1">
      <alignment horizontal="center"/>
    </xf>
    <xf numFmtId="0" fontId="105" fillId="0" borderId="0" xfId="0" applyFont="1" applyAlignment="1">
      <alignment horizontal="center"/>
    </xf>
    <xf numFmtId="0" fontId="110" fillId="0" borderId="0" xfId="0" applyFont="1" applyAlignment="1">
      <alignment horizontal="right" shrinkToFit="1"/>
    </xf>
    <xf numFmtId="0" fontId="115" fillId="0" borderId="0" xfId="0" applyFont="1" applyBorder="1" applyAlignment="1"/>
    <xf numFmtId="0" fontId="120" fillId="0" borderId="0" xfId="0" applyFont="1" applyBorder="1" applyAlignment="1"/>
    <xf numFmtId="0" fontId="98" fillId="0" borderId="8" xfId="0" applyFont="1" applyBorder="1" applyAlignment="1">
      <alignment horizontal="center" vertical="center"/>
    </xf>
    <xf numFmtId="0" fontId="98" fillId="0" borderId="2" xfId="0" applyFont="1" applyBorder="1" applyAlignment="1" applyProtection="1">
      <alignment horizontal="center" vertical="center"/>
    </xf>
    <xf numFmtId="0" fontId="98" fillId="0" borderId="2" xfId="0" applyFont="1" applyBorder="1" applyAlignment="1" applyProtection="1">
      <alignment horizontal="center" vertical="center" wrapText="1"/>
    </xf>
    <xf numFmtId="0" fontId="121" fillId="0" borderId="0" xfId="0" applyFont="1" applyAlignment="1">
      <alignment horizontal="center"/>
    </xf>
    <xf numFmtId="167" fontId="69" fillId="0" borderId="0" xfId="0" applyNumberFormat="1" applyFont="1" applyFill="1" applyAlignment="1" applyProtection="1">
      <alignment horizontal="center" vertical="center"/>
    </xf>
    <xf numFmtId="49" fontId="66" fillId="10" borderId="0" xfId="0" applyNumberFormat="1" applyFont="1" applyFill="1" applyAlignment="1" applyProtection="1">
      <alignment horizontal="center" vertical="center"/>
      <protection locked="0"/>
    </xf>
    <xf numFmtId="0" fontId="68" fillId="0" borderId="0" xfId="0" applyFont="1" applyAlignment="1" applyProtection="1">
      <alignment horizontal="center" vertical="center"/>
    </xf>
    <xf numFmtId="0" fontId="0" fillId="0" borderId="0" xfId="0"/>
    <xf numFmtId="0" fontId="98" fillId="0" borderId="14" xfId="1" applyFont="1" applyBorder="1" applyAlignment="1" applyProtection="1">
      <alignment vertical="center"/>
    </xf>
    <xf numFmtId="0" fontId="98" fillId="0" borderId="14" xfId="2" applyFont="1" applyBorder="1" applyAlignment="1" applyProtection="1">
      <alignment vertical="center"/>
    </xf>
    <xf numFmtId="0" fontId="96" fillId="0" borderId="0" xfId="0" applyFont="1" applyBorder="1" applyAlignment="1" applyProtection="1"/>
    <xf numFmtId="0" fontId="96" fillId="0" borderId="0" xfId="0" applyFont="1" applyBorder="1" applyAlignment="1" applyProtection="1">
      <alignment horizontal="center"/>
    </xf>
    <xf numFmtId="0" fontId="122" fillId="0" borderId="11" xfId="0" applyFont="1" applyBorder="1" applyAlignment="1">
      <alignment shrinkToFit="1"/>
    </xf>
    <xf numFmtId="0" fontId="90"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91" fillId="0" borderId="0" xfId="2" applyNumberFormat="1" applyFont="1" applyBorder="1" applyAlignment="1" applyProtection="1">
      <alignment vertical="center"/>
      <protection locked="0"/>
    </xf>
    <xf numFmtId="0" fontId="90"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9" fillId="8" borderId="9" xfId="2" applyFont="1" applyFill="1" applyBorder="1" applyAlignment="1" applyProtection="1">
      <alignment horizontal="center" vertical="center"/>
    </xf>
    <xf numFmtId="0" fontId="88"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8" fillId="14" borderId="9" xfId="2" applyFont="1" applyFill="1" applyBorder="1" applyAlignment="1" applyProtection="1">
      <alignment vertical="center"/>
    </xf>
    <xf numFmtId="0" fontId="90"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8"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0"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8" fillId="14" borderId="11" xfId="2" applyFont="1" applyFill="1" applyBorder="1" applyAlignment="1" applyProtection="1">
      <alignment horizontal="right" vertical="center"/>
    </xf>
    <xf numFmtId="0" fontId="90" fillId="0" borderId="0" xfId="2" applyFont="1" applyAlignment="1" applyProtection="1">
      <alignment vertical="center"/>
    </xf>
    <xf numFmtId="0" fontId="98" fillId="0" borderId="0" xfId="2" applyFont="1" applyAlignment="1" applyProtection="1">
      <alignment vertical="center"/>
    </xf>
    <xf numFmtId="0" fontId="98" fillId="14" borderId="9" xfId="2" applyFont="1" applyFill="1" applyBorder="1" applyAlignment="1" applyProtection="1">
      <alignment horizontal="right" vertical="center"/>
    </xf>
    <xf numFmtId="0" fontId="98"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100" fillId="12" borderId="9" xfId="2" applyFont="1" applyFill="1" applyBorder="1" applyAlignment="1" applyProtection="1">
      <alignment vertical="center"/>
    </xf>
    <xf numFmtId="0" fontId="107" fillId="12" borderId="9" xfId="2" applyFont="1" applyFill="1" applyBorder="1" applyAlignment="1" applyProtection="1">
      <alignment vertical="center" wrapText="1" shrinkToFit="1"/>
    </xf>
    <xf numFmtId="0" fontId="98" fillId="12" borderId="9" xfId="2" applyFont="1" applyFill="1" applyBorder="1" applyAlignment="1" applyProtection="1">
      <alignment vertical="center"/>
    </xf>
    <xf numFmtId="0" fontId="100" fillId="12" borderId="0" xfId="2" applyFont="1" applyFill="1" applyBorder="1" applyAlignment="1" applyProtection="1">
      <alignment vertical="center"/>
    </xf>
    <xf numFmtId="0" fontId="107" fillId="12" borderId="0" xfId="2" applyFont="1" applyFill="1" applyBorder="1" applyAlignment="1" applyProtection="1">
      <alignment vertical="center" wrapText="1" shrinkToFit="1"/>
    </xf>
    <xf numFmtId="0" fontId="98" fillId="12" borderId="0" xfId="2" applyFont="1" applyFill="1" applyBorder="1" applyAlignment="1" applyProtection="1">
      <alignment vertical="center"/>
    </xf>
    <xf numFmtId="0" fontId="100" fillId="0" borderId="0" xfId="2" applyFont="1" applyFill="1" applyBorder="1" applyAlignment="1" applyProtection="1">
      <alignment vertical="center"/>
    </xf>
    <xf numFmtId="0" fontId="98" fillId="0" borderId="0" xfId="2" applyFont="1" applyBorder="1" applyAlignment="1" applyProtection="1">
      <alignment vertical="center"/>
    </xf>
    <xf numFmtId="0" fontId="107" fillId="20" borderId="0" xfId="0" applyFont="1" applyFill="1" applyAlignment="1">
      <alignment vertical="center" wrapText="1" shrinkToFit="1"/>
    </xf>
    <xf numFmtId="0" fontId="99" fillId="14" borderId="11" xfId="2" applyFont="1" applyFill="1" applyBorder="1" applyAlignment="1" applyProtection="1">
      <alignment vertical="center"/>
    </xf>
    <xf numFmtId="0" fontId="89" fillId="8" borderId="14" xfId="2" applyFont="1" applyFill="1" applyBorder="1" applyAlignment="1" applyProtection="1">
      <alignment horizontal="center" vertical="center"/>
    </xf>
    <xf numFmtId="0" fontId="88"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8" fillId="0" borderId="14" xfId="0" applyFont="1" applyBorder="1" applyAlignment="1">
      <alignment vertical="center"/>
    </xf>
    <xf numFmtId="169" fontId="100"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8" fillId="12" borderId="9" xfId="2" applyFont="1" applyFill="1" applyBorder="1" applyAlignment="1" applyProtection="1">
      <alignment horizontal="left" vertical="center"/>
    </xf>
    <xf numFmtId="173" fontId="107" fillId="13" borderId="9" xfId="2" applyNumberFormat="1" applyFont="1" applyFill="1" applyBorder="1" applyAlignment="1" applyProtection="1">
      <alignment horizontal="center" vertical="center" shrinkToFit="1"/>
      <protection locked="0"/>
    </xf>
    <xf numFmtId="0" fontId="98" fillId="12" borderId="9" xfId="2" applyFont="1" applyFill="1" applyBorder="1" applyAlignment="1" applyProtection="1">
      <alignment horizontal="center" vertical="center"/>
    </xf>
    <xf numFmtId="20" fontId="107" fillId="13" borderId="9" xfId="2" applyNumberFormat="1" applyFont="1" applyFill="1" applyBorder="1" applyAlignment="1" applyProtection="1">
      <alignment horizontal="center" vertical="center"/>
      <protection locked="0"/>
    </xf>
    <xf numFmtId="0" fontId="98" fillId="12" borderId="0" xfId="2" applyFont="1" applyFill="1" applyBorder="1" applyAlignment="1" applyProtection="1">
      <alignment horizontal="right" vertical="center"/>
    </xf>
    <xf numFmtId="0" fontId="100" fillId="13" borderId="12"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xf>
    <xf numFmtId="0" fontId="98" fillId="14" borderId="14" xfId="2" applyFont="1" applyFill="1" applyBorder="1" applyAlignment="1" applyProtection="1">
      <alignment horizontal="center" vertical="center"/>
    </xf>
    <xf numFmtId="0" fontId="100" fillId="13" borderId="14" xfId="0" applyFont="1" applyFill="1" applyBorder="1" applyAlignment="1" applyProtection="1">
      <alignment horizontal="center" vertical="center" shrinkToFit="1"/>
      <protection locked="0"/>
    </xf>
    <xf numFmtId="0" fontId="88" fillId="14" borderId="0" xfId="2" applyFont="1" applyFill="1" applyBorder="1" applyAlignment="1" applyProtection="1">
      <alignment vertical="center"/>
    </xf>
    <xf numFmtId="0" fontId="100" fillId="14" borderId="0" xfId="2" applyFont="1" applyFill="1" applyBorder="1" applyAlignment="1" applyProtection="1">
      <alignment horizontal="right" vertical="center"/>
    </xf>
    <xf numFmtId="0" fontId="100" fillId="13" borderId="6" xfId="0" applyFont="1" applyFill="1" applyBorder="1" applyAlignment="1" applyProtection="1">
      <alignment horizontal="center" vertical="center"/>
      <protection locked="0"/>
    </xf>
    <xf numFmtId="0" fontId="100" fillId="0" borderId="0" xfId="0" applyFont="1" applyFill="1" applyBorder="1" applyAlignment="1" applyProtection="1">
      <alignment horizontal="center" vertical="center"/>
    </xf>
    <xf numFmtId="0" fontId="100" fillId="12" borderId="0" xfId="0" applyFont="1" applyFill="1" applyBorder="1" applyAlignment="1" applyProtection="1">
      <alignment horizontal="center" vertical="center"/>
    </xf>
    <xf numFmtId="0" fontId="98" fillId="14" borderId="11" xfId="2" applyFont="1" applyFill="1" applyBorder="1" applyAlignment="1" applyProtection="1">
      <alignment vertical="center"/>
    </xf>
    <xf numFmtId="0" fontId="100" fillId="12" borderId="11" xfId="0" applyFont="1" applyFill="1" applyBorder="1" applyAlignment="1" applyProtection="1">
      <alignment vertical="center"/>
    </xf>
    <xf numFmtId="0" fontId="100" fillId="13" borderId="11" xfId="0" applyFont="1" applyFill="1" applyBorder="1" applyAlignment="1" applyProtection="1">
      <alignment horizontal="center" vertical="center"/>
      <protection locked="0"/>
    </xf>
    <xf numFmtId="0" fontId="100" fillId="0" borderId="11" xfId="0" applyFont="1" applyFill="1" applyBorder="1" applyAlignment="1" applyProtection="1">
      <alignment vertical="center"/>
    </xf>
    <xf numFmtId="0" fontId="98" fillId="0" borderId="9" xfId="2" applyFont="1" applyBorder="1" applyAlignment="1" applyProtection="1">
      <alignment vertical="center"/>
    </xf>
    <xf numFmtId="167" fontId="100" fillId="12" borderId="9" xfId="2" applyNumberFormat="1" applyFont="1" applyFill="1" applyBorder="1" applyAlignment="1" applyProtection="1">
      <alignment horizontal="center" vertical="center"/>
    </xf>
    <xf numFmtId="20" fontId="114" fillId="13" borderId="9" xfId="2" applyNumberFormat="1" applyFont="1" applyFill="1" applyBorder="1" applyAlignment="1" applyProtection="1">
      <alignment horizontal="center" vertical="center"/>
      <protection locked="0"/>
    </xf>
    <xf numFmtId="0" fontId="88"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8" fillId="0" borderId="11" xfId="2" applyFont="1" applyBorder="1" applyAlignment="1" applyProtection="1">
      <alignment vertical="center"/>
    </xf>
    <xf numFmtId="171" fontId="100" fillId="13" borderId="11" xfId="2" applyNumberFormat="1" applyFont="1" applyFill="1" applyBorder="1" applyAlignment="1" applyProtection="1">
      <alignment horizontal="center" vertical="center"/>
      <protection locked="0"/>
    </xf>
    <xf numFmtId="0" fontId="104" fillId="0" borderId="11" xfId="2" applyFont="1" applyBorder="1" applyAlignment="1" applyProtection="1">
      <alignment vertical="center"/>
    </xf>
    <xf numFmtId="0" fontId="100"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2" fillId="14" borderId="0" xfId="2" applyFont="1" applyFill="1" applyBorder="1" applyAlignment="1" applyProtection="1">
      <alignment vertical="center"/>
    </xf>
    <xf numFmtId="4" fontId="107" fillId="12" borderId="0" xfId="2" applyNumberFormat="1" applyFont="1" applyFill="1" applyBorder="1" applyAlignment="1" applyProtection="1">
      <alignment horizontal="center" vertical="center"/>
    </xf>
    <xf numFmtId="0" fontId="93" fillId="14" borderId="0" xfId="2" applyFont="1" applyFill="1" applyBorder="1" applyAlignment="1" applyProtection="1">
      <alignment vertical="center"/>
    </xf>
    <xf numFmtId="0" fontId="90" fillId="14" borderId="9" xfId="2" applyFont="1" applyFill="1" applyBorder="1" applyAlignment="1" applyProtection="1">
      <alignment vertical="center"/>
    </xf>
    <xf numFmtId="4" fontId="100" fillId="13" borderId="0" xfId="2" applyNumberFormat="1" applyFont="1" applyFill="1" applyBorder="1" applyAlignment="1" applyProtection="1">
      <alignment horizontal="center" vertical="center"/>
      <protection locked="0"/>
    </xf>
    <xf numFmtId="49" fontId="100"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7" fillId="0" borderId="0" xfId="2" applyFont="1" applyBorder="1" applyAlignment="1" applyProtection="1">
      <alignment vertical="center"/>
    </xf>
    <xf numFmtId="0" fontId="97" fillId="12" borderId="0" xfId="2" applyFont="1" applyFill="1" applyAlignment="1" applyProtection="1">
      <alignment vertical="center"/>
    </xf>
    <xf numFmtId="0" fontId="90" fillId="14" borderId="0" xfId="2" applyFont="1" applyFill="1" applyBorder="1" applyAlignment="1" applyProtection="1">
      <alignment vertical="center" wrapText="1"/>
    </xf>
    <xf numFmtId="0" fontId="89"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4"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8" fillId="0" borderId="9" xfId="2" applyFont="1" applyBorder="1" applyAlignment="1" applyProtection="1">
      <alignment horizontal="right" vertical="center"/>
    </xf>
    <xf numFmtId="0" fontId="98" fillId="0" borderId="0" xfId="2" applyFont="1" applyFill="1" applyBorder="1" applyAlignment="1" applyProtection="1">
      <alignment horizontal="right" vertical="center"/>
    </xf>
    <xf numFmtId="0" fontId="104" fillId="0" borderId="0" xfId="2" applyFont="1" applyBorder="1" applyAlignment="1" applyProtection="1">
      <alignment horizontal="right" vertical="center"/>
    </xf>
    <xf numFmtId="4" fontId="113" fillId="0" borderId="0" xfId="2" applyNumberFormat="1" applyFont="1" applyFill="1" applyBorder="1" applyAlignment="1" applyProtection="1">
      <alignment horizontal="center" vertical="center"/>
    </xf>
    <xf numFmtId="0" fontId="113" fillId="0" borderId="0" xfId="2" applyFont="1" applyBorder="1" applyAlignment="1" applyProtection="1">
      <alignment vertical="center"/>
    </xf>
    <xf numFmtId="0" fontId="100" fillId="0" borderId="0" xfId="0" applyFont="1" applyFill="1" applyBorder="1" applyAlignment="1" applyProtection="1">
      <alignment horizontal="center" vertical="center" wrapText="1"/>
    </xf>
    <xf numFmtId="0" fontId="98"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0" fontId="98" fillId="0" borderId="11" xfId="2" applyFont="1" applyBorder="1" applyAlignment="1" applyProtection="1">
      <alignment horizontal="right" vertical="center"/>
    </xf>
    <xf numFmtId="0" fontId="98" fillId="0" borderId="11" xfId="2" applyFont="1" applyFill="1" applyBorder="1" applyAlignment="1" applyProtection="1">
      <alignment horizontal="left" vertical="center"/>
    </xf>
    <xf numFmtId="0" fontId="100" fillId="0" borderId="11" xfId="2" applyFont="1" applyFill="1" applyBorder="1" applyAlignment="1" applyProtection="1">
      <alignment horizontal="left" vertical="center"/>
    </xf>
    <xf numFmtId="164" fontId="103" fillId="10" borderId="9" xfId="2" applyNumberFormat="1" applyFont="1" applyFill="1" applyBorder="1" applyAlignment="1" applyProtection="1">
      <alignment horizontal="center" vertical="center" shrinkToFit="1"/>
    </xf>
    <xf numFmtId="9" fontId="100" fillId="0" borderId="0" xfId="2" applyNumberFormat="1" applyFont="1" applyFill="1" applyBorder="1" applyAlignment="1" applyProtection="1">
      <alignment horizontal="center" vertical="center"/>
    </xf>
    <xf numFmtId="0" fontId="104" fillId="0" borderId="0" xfId="2" applyFont="1" applyBorder="1" applyAlignment="1" applyProtection="1">
      <alignment vertical="center"/>
    </xf>
    <xf numFmtId="0" fontId="44" fillId="16" borderId="0" xfId="0" applyFont="1" applyFill="1" applyAlignment="1" applyProtection="1">
      <alignment vertical="center" wrapText="1"/>
    </xf>
    <xf numFmtId="0" fontId="91" fillId="14" borderId="0" xfId="2" applyFont="1" applyFill="1" applyBorder="1" applyAlignment="1" applyProtection="1">
      <alignment vertical="center" wrapText="1"/>
    </xf>
    <xf numFmtId="0" fontId="75"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8" fillId="0" borderId="9" xfId="2" applyNumberFormat="1" applyFont="1" applyFill="1" applyBorder="1" applyAlignment="1" applyProtection="1">
      <alignment horizontal="center" vertical="center"/>
    </xf>
    <xf numFmtId="20" fontId="100" fillId="13" borderId="9" xfId="2" applyNumberFormat="1" applyFont="1" applyFill="1" applyBorder="1" applyAlignment="1" applyProtection="1">
      <alignment horizontal="center" vertical="center"/>
      <protection locked="0"/>
    </xf>
    <xf numFmtId="20" fontId="98" fillId="0" borderId="9" xfId="2" applyNumberFormat="1" applyFont="1" applyFill="1" applyBorder="1" applyAlignment="1" applyProtection="1">
      <alignment horizontal="center" vertical="center"/>
    </xf>
    <xf numFmtId="20" fontId="100" fillId="13" borderId="0" xfId="2" applyNumberFormat="1" applyFont="1" applyFill="1" applyBorder="1" applyAlignment="1" applyProtection="1">
      <alignment horizontal="center" vertical="center"/>
      <protection locked="0"/>
    </xf>
    <xf numFmtId="20" fontId="98" fillId="0" borderId="0" xfId="2" applyNumberFormat="1" applyFont="1" applyFill="1" applyBorder="1" applyAlignment="1" applyProtection="1">
      <alignment horizontal="center" vertical="center"/>
    </xf>
    <xf numFmtId="0" fontId="98" fillId="12" borderId="11" xfId="2" applyFont="1" applyFill="1" applyBorder="1" applyAlignment="1" applyProtection="1">
      <alignment horizontal="right" vertical="center"/>
    </xf>
    <xf numFmtId="164" fontId="107" fillId="12" borderId="0" xfId="2" applyNumberFormat="1" applyFont="1" applyFill="1" applyBorder="1" applyAlignment="1" applyProtection="1">
      <alignment horizontal="center" vertical="center" shrinkToFit="1"/>
    </xf>
    <xf numFmtId="0" fontId="107" fillId="0" borderId="0" xfId="2" applyFont="1" applyBorder="1" applyAlignment="1" applyProtection="1">
      <alignment vertical="center"/>
    </xf>
    <xf numFmtId="164" fontId="107" fillId="13" borderId="0" xfId="2" applyNumberFormat="1" applyFont="1" applyFill="1" applyBorder="1" applyAlignment="1" applyProtection="1">
      <alignment horizontal="center" vertical="center" shrinkToFit="1"/>
      <protection locked="0"/>
    </xf>
    <xf numFmtId="164" fontId="107"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8" fillId="0" borderId="9" xfId="2" applyFont="1" applyFill="1" applyBorder="1" applyAlignment="1" applyProtection="1">
      <alignment vertical="center"/>
    </xf>
    <xf numFmtId="0" fontId="91" fillId="14" borderId="0" xfId="2" applyFont="1" applyFill="1" applyBorder="1" applyAlignment="1" applyProtection="1">
      <alignment vertical="center"/>
    </xf>
    <xf numFmtId="0" fontId="103" fillId="17" borderId="0" xfId="2" applyFont="1" applyFill="1" applyBorder="1" applyAlignment="1" applyProtection="1">
      <alignment vertical="center"/>
    </xf>
    <xf numFmtId="0" fontId="69" fillId="17" borderId="0" xfId="2" applyFont="1" applyFill="1" applyBorder="1" applyAlignment="1" applyProtection="1">
      <alignment vertical="center"/>
    </xf>
    <xf numFmtId="0" fontId="102" fillId="17" borderId="0" xfId="2" applyFont="1" applyFill="1" applyBorder="1" applyAlignment="1" applyProtection="1">
      <alignment vertical="center"/>
    </xf>
    <xf numFmtId="0" fontId="98" fillId="0" borderId="0" xfId="2" applyFont="1" applyFill="1" applyBorder="1" applyAlignment="1" applyProtection="1">
      <alignment vertical="center"/>
    </xf>
    <xf numFmtId="2" fontId="107" fillId="12" borderId="0" xfId="2" applyNumberFormat="1" applyFont="1" applyFill="1" applyBorder="1" applyAlignment="1" applyProtection="1">
      <alignment horizontal="center" vertical="center"/>
    </xf>
    <xf numFmtId="4" fontId="107" fillId="12" borderId="0" xfId="2" applyNumberFormat="1" applyFont="1" applyFill="1" applyBorder="1" applyAlignment="1" applyProtection="1">
      <alignment horizontal="right" vertical="center"/>
    </xf>
    <xf numFmtId="0" fontId="107"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100" fillId="0" borderId="9" xfId="2" applyFont="1" applyBorder="1" applyAlignment="1" applyProtection="1">
      <alignment vertical="center"/>
    </xf>
    <xf numFmtId="0" fontId="100"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17" fillId="0" borderId="0" xfId="2" applyFont="1" applyFill="1" applyBorder="1" applyAlignment="1" applyProtection="1">
      <alignment horizontal="center" vertical="center"/>
    </xf>
    <xf numFmtId="0" fontId="100" fillId="0" borderId="0" xfId="2" applyFont="1" applyBorder="1" applyAlignment="1" applyProtection="1">
      <alignment vertical="center"/>
    </xf>
    <xf numFmtId="0" fontId="19" fillId="14" borderId="0" xfId="2" applyFont="1" applyFill="1" applyBorder="1" applyAlignment="1" applyProtection="1">
      <alignment vertical="center"/>
    </xf>
    <xf numFmtId="3" fontId="107" fillId="0" borderId="0" xfId="2" applyNumberFormat="1" applyFont="1" applyFill="1" applyBorder="1" applyAlignment="1" applyProtection="1">
      <alignment horizontal="center" vertical="center"/>
    </xf>
    <xf numFmtId="0" fontId="100" fillId="0" borderId="0" xfId="2" applyFont="1" applyBorder="1" applyAlignment="1" applyProtection="1">
      <alignment horizontal="left" vertical="center"/>
    </xf>
    <xf numFmtId="0" fontId="91"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100" fillId="0" borderId="11" xfId="2" applyFont="1" applyBorder="1" applyAlignment="1" applyProtection="1">
      <alignment vertical="center"/>
    </xf>
    <xf numFmtId="0" fontId="100"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90"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90" fillId="14" borderId="9" xfId="2" applyFont="1" applyFill="1" applyBorder="1" applyAlignment="1" applyProtection="1">
      <alignment vertical="center" wrapText="1"/>
    </xf>
    <xf numFmtId="0" fontId="103"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8" fillId="0" borderId="0" xfId="2" applyFont="1" applyBorder="1" applyAlignment="1" applyProtection="1">
      <alignment horizontal="left" vertical="center" wrapText="1"/>
    </xf>
    <xf numFmtId="0" fontId="133" fillId="0" borderId="0" xfId="2" applyFont="1" applyFill="1" applyBorder="1" applyAlignment="1" applyProtection="1">
      <alignment horizontal="left" vertical="center" wrapText="1"/>
    </xf>
    <xf numFmtId="0" fontId="90"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100" fillId="21" borderId="2" xfId="0" applyFont="1" applyFill="1" applyBorder="1" applyAlignment="1" applyProtection="1">
      <alignment vertical="center" shrinkToFit="1"/>
      <protection locked="0"/>
    </xf>
    <xf numFmtId="0" fontId="100" fillId="21" borderId="2" xfId="0" applyFont="1" applyFill="1" applyBorder="1" applyAlignment="1" applyProtection="1">
      <alignment horizontal="center" vertical="center"/>
      <protection locked="0"/>
    </xf>
    <xf numFmtId="169" fontId="100" fillId="21" borderId="2" xfId="0" applyNumberFormat="1" applyFont="1" applyFill="1" applyBorder="1" applyAlignment="1" applyProtection="1">
      <alignment horizontal="center" vertical="center"/>
      <protection locked="0"/>
    </xf>
    <xf numFmtId="0" fontId="100" fillId="21" borderId="2" xfId="0" applyFont="1" applyFill="1" applyBorder="1" applyAlignment="1" applyProtection="1">
      <alignment horizontal="center" vertical="center" shrinkToFit="1"/>
      <protection locked="0"/>
    </xf>
    <xf numFmtId="0" fontId="98" fillId="21" borderId="2" xfId="0" applyFont="1" applyFill="1" applyBorder="1" applyAlignment="1" applyProtection="1">
      <alignment horizontal="center" vertical="center"/>
      <protection locked="0"/>
    </xf>
    <xf numFmtId="16" fontId="98" fillId="21" borderId="2" xfId="0" applyNumberFormat="1" applyFont="1" applyFill="1" applyBorder="1" applyAlignment="1" applyProtection="1">
      <alignment horizontal="center" vertical="center"/>
      <protection locked="0"/>
    </xf>
    <xf numFmtId="0" fontId="138" fillId="10" borderId="14" xfId="0" applyFont="1" applyFill="1" applyBorder="1" applyAlignment="1" applyProtection="1">
      <alignment vertical="center"/>
    </xf>
    <xf numFmtId="0" fontId="138" fillId="10" borderId="14" xfId="0" applyFont="1" applyFill="1" applyBorder="1" applyAlignment="1" applyProtection="1">
      <alignment horizontal="center" vertical="center"/>
    </xf>
    <xf numFmtId="0" fontId="127" fillId="2" borderId="0" xfId="0" applyFont="1" applyFill="1" applyBorder="1" applyAlignment="1" applyProtection="1">
      <alignment horizontal="left" vertical="center"/>
      <protection locked="0"/>
    </xf>
    <xf numFmtId="0" fontId="97" fillId="0" borderId="0" xfId="0" applyFont="1" applyBorder="1" applyAlignment="1" applyProtection="1">
      <alignment vertical="center"/>
    </xf>
    <xf numFmtId="0" fontId="141" fillId="0" borderId="0" xfId="0" applyFont="1" applyBorder="1" applyAlignment="1" applyProtection="1">
      <alignment horizontal="left" vertical="center"/>
    </xf>
    <xf numFmtId="0" fontId="145" fillId="0" borderId="14" xfId="0" applyFont="1" applyBorder="1" applyAlignment="1" applyProtection="1"/>
    <xf numFmtId="168" fontId="145"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168" fontId="140"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xf numFmtId="0" fontId="100" fillId="12" borderId="2" xfId="0" applyFont="1" applyFill="1" applyBorder="1" applyAlignment="1" applyProtection="1">
      <alignment horizontal="center" vertical="center"/>
    </xf>
    <xf numFmtId="0" fontId="147" fillId="21" borderId="0" xfId="0" applyFont="1" applyFill="1"/>
    <xf numFmtId="0" fontId="147" fillId="21" borderId="0" xfId="0" applyFont="1" applyFill="1" applyAlignment="1"/>
    <xf numFmtId="0" fontId="105" fillId="10" borderId="0" xfId="0" applyFont="1" applyFill="1" applyAlignment="1">
      <alignment horizontal="center"/>
    </xf>
    <xf numFmtId="0" fontId="111" fillId="10" borderId="0" xfId="0" applyFont="1" applyFill="1" applyAlignment="1"/>
    <xf numFmtId="0" fontId="0" fillId="10" borderId="0" xfId="0" applyFill="1" applyAlignment="1">
      <alignment horizontal="center"/>
    </xf>
    <xf numFmtId="0" fontId="137" fillId="13" borderId="0" xfId="0" applyFont="1" applyFill="1" applyBorder="1" applyAlignment="1" applyProtection="1">
      <alignment vertical="center"/>
    </xf>
    <xf numFmtId="0" fontId="122" fillId="0" borderId="0" xfId="0" applyFont="1" applyBorder="1" applyAlignment="1">
      <alignment shrinkToFit="1"/>
    </xf>
    <xf numFmtId="0" fontId="151" fillId="0" borderId="0" xfId="0" applyFont="1" applyAlignment="1" applyProtection="1">
      <alignment vertical="center"/>
    </xf>
    <xf numFmtId="169" fontId="140" fillId="0" borderId="6" xfId="0" applyNumberFormat="1" applyFont="1" applyBorder="1" applyAlignment="1" applyProtection="1"/>
    <xf numFmtId="0" fontId="146" fillId="21" borderId="3" xfId="0" applyFont="1" applyFill="1" applyBorder="1" applyAlignment="1" applyProtection="1">
      <alignment vertical="center"/>
    </xf>
    <xf numFmtId="0" fontId="146" fillId="21" borderId="14" xfId="0" applyFont="1" applyFill="1" applyBorder="1" applyAlignment="1" applyProtection="1">
      <alignment vertical="center"/>
    </xf>
    <xf numFmtId="0" fontId="146" fillId="21" borderId="6" xfId="0" applyFont="1" applyFill="1" applyBorder="1" applyAlignment="1" applyProtection="1">
      <alignment vertical="center"/>
    </xf>
    <xf numFmtId="0" fontId="153" fillId="22" borderId="0" xfId="0" applyFont="1" applyFill="1"/>
    <xf numFmtId="2" fontId="155" fillId="0" borderId="2" xfId="0" applyNumberFormat="1"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4" fontId="127" fillId="14" borderId="26" xfId="0" applyNumberFormat="1" applyFont="1" applyFill="1" applyBorder="1" applyAlignment="1" applyProtection="1">
      <alignment vertical="center"/>
    </xf>
    <xf numFmtId="0" fontId="145" fillId="0" borderId="3" xfId="0" applyFont="1" applyBorder="1" applyAlignment="1" applyProtection="1"/>
    <xf numFmtId="0" fontId="100" fillId="0" borderId="3" xfId="0" applyFont="1" applyBorder="1" applyAlignment="1" applyProtection="1">
      <alignment horizontal="center" vertical="center"/>
    </xf>
    <xf numFmtId="0" fontId="138" fillId="10" borderId="2" xfId="0" applyFont="1" applyFill="1" applyBorder="1" applyAlignment="1" applyProtection="1">
      <alignment horizontal="center" vertical="center"/>
    </xf>
    <xf numFmtId="2" fontId="119" fillId="0" borderId="2" xfId="0" applyNumberFormat="1" applyFont="1" applyFill="1" applyBorder="1" applyAlignment="1" applyProtection="1">
      <alignment horizontal="center" vertical="center"/>
    </xf>
    <xf numFmtId="4" fontId="119" fillId="0" borderId="2" xfId="0" applyNumberFormat="1" applyFont="1" applyFill="1" applyBorder="1" applyAlignment="1" applyProtection="1">
      <alignment horizontal="center" vertical="center"/>
    </xf>
    <xf numFmtId="0" fontId="69" fillId="10" borderId="0" xfId="0" applyFont="1" applyFill="1" applyAlignment="1" applyProtection="1">
      <alignment horizontal="center" vertical="center"/>
    </xf>
    <xf numFmtId="0" fontId="83"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3" fillId="17" borderId="0" xfId="2" applyFont="1" applyFill="1" applyBorder="1" applyAlignment="1" applyProtection="1">
      <alignment horizontal="left" vertical="center"/>
    </xf>
    <xf numFmtId="164" fontId="107" fillId="13" borderId="9" xfId="2"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shrinkToFit="1"/>
    </xf>
    <xf numFmtId="0" fontId="100" fillId="0" borderId="9" xfId="2" applyNumberFormat="1" applyFont="1" applyBorder="1" applyAlignment="1" applyProtection="1">
      <alignment horizontal="left" vertical="center" wrapText="1"/>
    </xf>
    <xf numFmtId="0" fontId="100" fillId="0" borderId="11" xfId="2" applyNumberFormat="1" applyFont="1" applyBorder="1" applyAlignment="1" applyProtection="1">
      <alignment horizontal="left" vertical="center" wrapText="1"/>
    </xf>
    <xf numFmtId="49" fontId="100"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8" fillId="0" borderId="9" xfId="2" applyFont="1" applyBorder="1" applyAlignment="1" applyProtection="1">
      <alignment horizontal="left" vertical="center" wrapText="1"/>
    </xf>
    <xf numFmtId="0" fontId="98" fillId="0" borderId="0" xfId="2" applyFont="1" applyBorder="1" applyAlignment="1" applyProtection="1">
      <alignment horizontal="left" vertical="center" wrapText="1"/>
    </xf>
    <xf numFmtId="0" fontId="98" fillId="0" borderId="11" xfId="2" applyFont="1" applyBorder="1" applyAlignment="1" applyProtection="1">
      <alignment horizontal="left" vertical="center" wrapText="1"/>
    </xf>
    <xf numFmtId="0" fontId="98" fillId="14" borderId="0" xfId="2" applyFont="1" applyFill="1" applyBorder="1" applyAlignment="1" applyProtection="1">
      <alignment horizontal="left" vertical="center"/>
    </xf>
    <xf numFmtId="0" fontId="98" fillId="0" borderId="9" xfId="2" applyNumberFormat="1" applyFont="1" applyBorder="1" applyAlignment="1" applyProtection="1">
      <alignment horizontal="left" vertical="center" wrapText="1"/>
    </xf>
    <xf numFmtId="0" fontId="98" fillId="0" borderId="0" xfId="2" applyNumberFormat="1" applyFont="1" applyBorder="1" applyAlignment="1" applyProtection="1">
      <alignment horizontal="left" vertical="center" wrapText="1"/>
    </xf>
    <xf numFmtId="0" fontId="87" fillId="0" borderId="0" xfId="2" applyFont="1" applyBorder="1" applyAlignment="1" applyProtection="1">
      <alignment horizontal="center" vertical="center"/>
      <protection locked="0"/>
    </xf>
    <xf numFmtId="0" fontId="86" fillId="15" borderId="0" xfId="2" applyFont="1" applyFill="1" applyBorder="1" applyAlignment="1" applyProtection="1">
      <alignment horizontal="center" vertical="center"/>
    </xf>
    <xf numFmtId="49" fontId="100" fillId="13" borderId="0" xfId="0" applyNumberFormat="1" applyFont="1" applyFill="1" applyBorder="1" applyAlignment="1" applyProtection="1">
      <alignment horizontal="center" vertical="center"/>
      <protection locked="0"/>
    </xf>
    <xf numFmtId="0" fontId="100" fillId="13" borderId="9" xfId="0" applyFont="1" applyFill="1" applyBorder="1" applyAlignment="1" applyProtection="1">
      <alignment horizontal="center" vertical="center"/>
      <protection locked="0"/>
    </xf>
    <xf numFmtId="164" fontId="85" fillId="0" borderId="0" xfId="2" applyNumberFormat="1" applyFont="1" applyBorder="1" applyAlignment="1" applyProtection="1">
      <alignment horizontal="center" vertical="center"/>
      <protection locked="0"/>
    </xf>
    <xf numFmtId="0" fontId="98" fillId="14" borderId="0" xfId="2" applyFont="1" applyFill="1" applyBorder="1" applyAlignment="1" applyProtection="1">
      <alignment horizontal="right" vertical="center" wrapText="1"/>
    </xf>
    <xf numFmtId="0" fontId="105" fillId="14" borderId="0" xfId="2" applyFont="1" applyFill="1" applyBorder="1" applyAlignment="1" applyProtection="1">
      <alignment horizontal="left" vertical="center" wrapText="1" shrinkToFit="1"/>
    </xf>
    <xf numFmtId="0" fontId="62" fillId="14" borderId="0" xfId="2" applyFont="1" applyFill="1" applyBorder="1" applyAlignment="1" applyProtection="1">
      <alignment horizontal="center" vertical="center" shrinkToFit="1"/>
    </xf>
    <xf numFmtId="164" fontId="114" fillId="12" borderId="0" xfId="2" applyNumberFormat="1" applyFont="1" applyFill="1" applyBorder="1" applyAlignment="1" applyProtection="1">
      <alignment horizontal="center" vertical="center" shrinkToFit="1"/>
    </xf>
    <xf numFmtId="0" fontId="59" fillId="14" borderId="0" xfId="2" applyFont="1" applyFill="1" applyBorder="1" applyAlignment="1" applyProtection="1">
      <alignment horizontal="center" vertical="center" wrapText="1"/>
    </xf>
    <xf numFmtId="0" fontId="100" fillId="13" borderId="0" xfId="0" applyFont="1" applyFill="1" applyBorder="1" applyAlignment="1" applyProtection="1">
      <alignment horizontal="center" vertical="center"/>
      <protection locked="0"/>
    </xf>
    <xf numFmtId="0" fontId="100" fillId="13" borderId="9" xfId="2" applyFont="1" applyFill="1" applyBorder="1" applyAlignment="1" applyProtection="1">
      <alignment horizontal="center" vertical="center"/>
      <protection locked="0"/>
    </xf>
    <xf numFmtId="0" fontId="100" fillId="13" borderId="0" xfId="0" applyFont="1" applyFill="1" applyBorder="1" applyAlignment="1" applyProtection="1">
      <alignment horizontal="center" vertical="center" wrapText="1"/>
      <protection locked="0"/>
    </xf>
    <xf numFmtId="0" fontId="126" fillId="17" borderId="9" xfId="1" applyFont="1" applyFill="1" applyBorder="1" applyAlignment="1" applyProtection="1">
      <alignment horizontal="center" vertical="center"/>
    </xf>
    <xf numFmtId="0" fontId="100" fillId="0" borderId="9" xfId="2" applyFont="1" applyBorder="1" applyAlignment="1" applyProtection="1">
      <alignment horizontal="left" vertical="center"/>
    </xf>
    <xf numFmtId="0" fontId="117" fillId="0" borderId="11" xfId="2" applyFont="1" applyFill="1" applyBorder="1" applyAlignment="1" applyProtection="1">
      <alignment horizontal="center" vertical="center"/>
    </xf>
    <xf numFmtId="49" fontId="106" fillId="13" borderId="11" xfId="1" applyNumberFormat="1" applyFont="1" applyFill="1" applyBorder="1" applyAlignment="1" applyProtection="1">
      <alignment horizontal="center" vertical="center"/>
      <protection locked="0"/>
    </xf>
    <xf numFmtId="49" fontId="106" fillId="13" borderId="11" xfId="0" applyNumberFormat="1" applyFont="1" applyFill="1" applyBorder="1" applyAlignment="1" applyProtection="1">
      <alignment horizontal="center" vertical="center"/>
      <protection locked="0"/>
    </xf>
    <xf numFmtId="49" fontId="106" fillId="13" borderId="0" xfId="1" applyNumberFormat="1" applyFont="1" applyFill="1" applyBorder="1" applyAlignment="1" applyProtection="1">
      <alignment horizontal="center" vertical="center"/>
      <protection locked="0"/>
    </xf>
    <xf numFmtId="0" fontId="98" fillId="0" borderId="11" xfId="2" applyFont="1" applyBorder="1" applyAlignment="1" applyProtection="1">
      <alignment vertical="center" wrapText="1"/>
    </xf>
    <xf numFmtId="0" fontId="133" fillId="0" borderId="0" xfId="2" applyFont="1" applyFill="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0" fontId="98" fillId="0" borderId="0" xfId="0" applyFont="1" applyAlignment="1">
      <alignment horizontal="left" vertical="center" wrapText="1"/>
    </xf>
    <xf numFmtId="0" fontId="128" fillId="0" borderId="0" xfId="1" applyNumberFormat="1" applyFont="1" applyBorder="1" applyAlignment="1" applyProtection="1">
      <alignment horizontal="left" vertical="center" wrapText="1"/>
    </xf>
    <xf numFmtId="0" fontId="98" fillId="0" borderId="28" xfId="2" applyNumberFormat="1" applyFont="1" applyBorder="1" applyAlignment="1" applyProtection="1">
      <alignment horizontal="left" vertical="center" wrapText="1"/>
    </xf>
    <xf numFmtId="49" fontId="98" fillId="12" borderId="9" xfId="0" applyNumberFormat="1" applyFont="1" applyFill="1" applyBorder="1" applyAlignment="1" applyProtection="1">
      <alignment horizontal="left" vertical="center" wrapText="1"/>
    </xf>
    <xf numFmtId="49" fontId="98" fillId="12" borderId="11" xfId="0" applyNumberFormat="1" applyFont="1" applyFill="1" applyBorder="1" applyAlignment="1" applyProtection="1">
      <alignment horizontal="left" vertical="center" wrapText="1"/>
    </xf>
    <xf numFmtId="0" fontId="84" fillId="14" borderId="0" xfId="2" applyFont="1" applyFill="1" applyBorder="1" applyAlignment="1" applyProtection="1">
      <alignment horizontal="center" vertical="center" wrapText="1"/>
    </xf>
    <xf numFmtId="0" fontId="84" fillId="14" borderId="11" xfId="2" applyFont="1" applyFill="1" applyBorder="1" applyAlignment="1" applyProtection="1">
      <alignment horizontal="center" vertical="center" wrapText="1"/>
    </xf>
    <xf numFmtId="0" fontId="98" fillId="12" borderId="0" xfId="2" applyFont="1" applyFill="1" applyBorder="1" applyAlignment="1" applyProtection="1">
      <alignment horizontal="left" vertical="center" wrapText="1"/>
    </xf>
    <xf numFmtId="0" fontId="123"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100" fillId="12" borderId="9" xfId="2" applyFont="1" applyFill="1" applyBorder="1" applyAlignment="1" applyProtection="1">
      <alignment horizontal="center" vertical="center"/>
    </xf>
    <xf numFmtId="0" fontId="97" fillId="0" borderId="0" xfId="2" applyFont="1" applyBorder="1" applyAlignment="1" applyProtection="1">
      <alignment horizontal="left" vertical="center"/>
    </xf>
    <xf numFmtId="0" fontId="106" fillId="13" borderId="0" xfId="0" applyFont="1" applyFill="1" applyBorder="1" applyAlignment="1" applyProtection="1">
      <alignment horizontal="center" vertical="center"/>
      <protection locked="0"/>
    </xf>
    <xf numFmtId="0" fontId="100" fillId="12" borderId="0" xfId="0" applyFont="1" applyFill="1" applyBorder="1" applyAlignment="1" applyProtection="1">
      <alignment horizontal="center" vertical="center"/>
    </xf>
    <xf numFmtId="0" fontId="98" fillId="12" borderId="0" xfId="0" applyFont="1" applyFill="1" applyBorder="1" applyAlignment="1" applyProtection="1">
      <alignment horizontal="center" vertical="center"/>
    </xf>
    <xf numFmtId="0" fontId="98" fillId="12" borderId="11" xfId="2" applyFont="1" applyFill="1" applyBorder="1" applyAlignment="1" applyProtection="1">
      <alignment horizontal="left" vertical="center" shrinkToFit="1"/>
    </xf>
    <xf numFmtId="0" fontId="109" fillId="13" borderId="9" xfId="2" applyFont="1" applyFill="1" applyBorder="1" applyAlignment="1" applyProtection="1">
      <alignment horizontal="center" vertical="center" wrapText="1" shrinkToFit="1"/>
      <protection locked="0"/>
    </xf>
    <xf numFmtId="0" fontId="109" fillId="13" borderId="0" xfId="2" applyFont="1" applyFill="1" applyBorder="1" applyAlignment="1" applyProtection="1">
      <alignment horizontal="center" vertical="center" wrapText="1" shrinkToFit="1"/>
      <protection locked="0"/>
    </xf>
    <xf numFmtId="0" fontId="109" fillId="13" borderId="11" xfId="2" applyFont="1" applyFill="1" applyBorder="1" applyAlignment="1" applyProtection="1">
      <alignment horizontal="center" vertical="center" wrapText="1" shrinkToFit="1"/>
      <protection locked="0"/>
    </xf>
    <xf numFmtId="0" fontId="100" fillId="0" borderId="0" xfId="2" applyFont="1" applyBorder="1" applyAlignment="1" applyProtection="1">
      <alignment horizontal="right" vertical="center"/>
    </xf>
    <xf numFmtId="0" fontId="101" fillId="17" borderId="11" xfId="2" applyFont="1" applyFill="1" applyBorder="1" applyAlignment="1" applyProtection="1">
      <alignment horizontal="left" vertical="center" shrinkToFit="1"/>
    </xf>
    <xf numFmtId="0" fontId="100" fillId="13" borderId="3" xfId="0" applyFont="1" applyFill="1" applyBorder="1" applyAlignment="1" applyProtection="1">
      <alignment horizontal="center" vertical="center" shrinkToFit="1"/>
      <protection locked="0"/>
    </xf>
    <xf numFmtId="0" fontId="100" fillId="13" borderId="14" xfId="0" applyFont="1" applyFill="1" applyBorder="1" applyAlignment="1" applyProtection="1">
      <alignment horizontal="center" vertical="center" shrinkToFit="1"/>
      <protection locked="0"/>
    </xf>
    <xf numFmtId="0" fontId="100" fillId="12" borderId="0" xfId="2" applyFont="1" applyFill="1" applyBorder="1" applyAlignment="1" applyProtection="1">
      <alignment horizontal="center" vertical="center"/>
    </xf>
    <xf numFmtId="0" fontId="98" fillId="0" borderId="0" xfId="2" applyFont="1" applyFill="1" applyBorder="1" applyAlignment="1" applyProtection="1">
      <alignment horizontal="center" vertical="center"/>
    </xf>
    <xf numFmtId="0" fontId="107" fillId="20" borderId="0" xfId="0" applyFont="1" applyFill="1" applyAlignment="1">
      <alignment horizontal="left" vertical="center" wrapText="1" shrinkToFit="1"/>
    </xf>
    <xf numFmtId="0" fontId="100" fillId="13" borderId="9" xfId="0" applyFont="1" applyFill="1" applyBorder="1" applyAlignment="1" applyProtection="1">
      <alignment horizontal="center" vertical="center" shrinkToFit="1"/>
      <protection locked="0"/>
    </xf>
    <xf numFmtId="0" fontId="100" fillId="13" borderId="11" xfId="0" applyFont="1" applyFill="1" applyBorder="1" applyAlignment="1" applyProtection="1">
      <alignment horizontal="center" vertical="center" shrinkToFit="1"/>
      <protection locked="0"/>
    </xf>
    <xf numFmtId="0" fontId="103" fillId="17" borderId="11" xfId="2" applyFont="1" applyFill="1" applyBorder="1" applyAlignment="1" applyProtection="1">
      <alignment horizontal="left" vertical="center"/>
    </xf>
    <xf numFmtId="0" fontId="98" fillId="14" borderId="9" xfId="2" applyFont="1" applyFill="1" applyBorder="1" applyAlignment="1" applyProtection="1">
      <alignment horizontal="right" vertical="center"/>
    </xf>
    <xf numFmtId="0" fontId="100" fillId="0" borderId="0" xfId="2" applyFont="1" applyFill="1" applyBorder="1" applyAlignment="1" applyProtection="1">
      <alignment horizontal="center" vertical="center"/>
    </xf>
    <xf numFmtId="49" fontId="100" fillId="0" borderId="0" xfId="0" applyNumberFormat="1" applyFont="1" applyFill="1" applyBorder="1" applyAlignment="1" applyProtection="1">
      <alignment horizontal="center" vertical="center"/>
      <protection locked="0"/>
    </xf>
    <xf numFmtId="0" fontId="97" fillId="0" borderId="14" xfId="2" applyFont="1" applyBorder="1" applyAlignment="1" applyProtection="1">
      <alignment horizontal="left" vertical="center"/>
    </xf>
    <xf numFmtId="0" fontId="100" fillId="12" borderId="9" xfId="0" applyFont="1" applyFill="1" applyBorder="1" applyAlignment="1" applyProtection="1">
      <alignment horizontal="center" vertical="center"/>
    </xf>
    <xf numFmtId="0" fontId="95" fillId="0" borderId="11" xfId="2" applyFont="1" applyBorder="1" applyAlignment="1" applyProtection="1">
      <alignment horizontal="right" vertical="center"/>
    </xf>
    <xf numFmtId="0" fontId="98" fillId="0" borderId="0" xfId="2" applyFont="1" applyBorder="1" applyAlignment="1" applyProtection="1">
      <alignment horizontal="left" vertical="center"/>
    </xf>
    <xf numFmtId="0" fontId="97" fillId="0" borderId="0" xfId="0" applyFont="1" applyAlignment="1">
      <alignment horizontal="left" vertical="center"/>
    </xf>
    <xf numFmtId="0" fontId="98" fillId="0" borderId="0" xfId="2" applyFont="1" applyBorder="1" applyAlignment="1" applyProtection="1">
      <alignment horizontal="right" vertical="center" wrapText="1"/>
    </xf>
    <xf numFmtId="0" fontId="109" fillId="19" borderId="9" xfId="0" applyFont="1" applyFill="1" applyBorder="1" applyAlignment="1" applyProtection="1">
      <alignment horizontal="center" vertical="center" wrapText="1" shrinkToFit="1"/>
      <protection locked="0"/>
    </xf>
    <xf numFmtId="0" fontId="109" fillId="19" borderId="0" xfId="0" applyFont="1" applyFill="1" applyBorder="1" applyAlignment="1" applyProtection="1">
      <alignment horizontal="center" vertical="center" wrapText="1" shrinkToFit="1"/>
      <protection locked="0"/>
    </xf>
    <xf numFmtId="0" fontId="109" fillId="19" borderId="11" xfId="0" applyFont="1" applyFill="1" applyBorder="1" applyAlignment="1" applyProtection="1">
      <alignment horizontal="center" vertical="center" wrapText="1" shrinkToFit="1"/>
      <protection locked="0"/>
    </xf>
    <xf numFmtId="0" fontId="98" fillId="18" borderId="0" xfId="0" applyFont="1" applyFill="1" applyBorder="1" applyAlignment="1" applyProtection="1">
      <alignment horizontal="right" vertical="center" wrapText="1" shrinkToFit="1"/>
    </xf>
    <xf numFmtId="0" fontId="98" fillId="18" borderId="11" xfId="0" applyFont="1" applyFill="1" applyBorder="1" applyAlignment="1" applyProtection="1">
      <alignment horizontal="right" vertical="center" wrapText="1" shrinkToFit="1"/>
    </xf>
    <xf numFmtId="2" fontId="100" fillId="12" borderId="0" xfId="2" applyNumberFormat="1" applyFont="1" applyFill="1" applyBorder="1" applyAlignment="1" applyProtection="1">
      <alignment horizontal="center" vertical="center"/>
    </xf>
    <xf numFmtId="0" fontId="100" fillId="12" borderId="11" xfId="1" quotePrefix="1" applyNumberFormat="1" applyFont="1" applyFill="1" applyBorder="1" applyAlignment="1" applyProtection="1">
      <alignment horizontal="center" vertical="center"/>
    </xf>
    <xf numFmtId="0" fontId="100" fillId="12" borderId="11" xfId="1" applyNumberFormat="1" applyFont="1" applyFill="1" applyBorder="1" applyAlignment="1" applyProtection="1">
      <alignment horizontal="center" vertical="center"/>
    </xf>
    <xf numFmtId="0" fontId="98" fillId="14" borderId="0" xfId="2" applyFont="1" applyFill="1" applyBorder="1" applyAlignment="1" applyProtection="1">
      <alignment horizontal="right" vertical="center" wrapText="1" shrinkToFit="1"/>
    </xf>
    <xf numFmtId="0" fontId="98" fillId="14" borderId="11" xfId="2" applyFont="1" applyFill="1" applyBorder="1" applyAlignment="1" applyProtection="1">
      <alignment horizontal="right" vertical="center" wrapText="1"/>
    </xf>
    <xf numFmtId="164" fontId="107" fillId="12" borderId="9" xfId="2" applyNumberFormat="1" applyFont="1" applyFill="1" applyBorder="1" applyAlignment="1" applyProtection="1">
      <alignment horizontal="center" vertical="center" shrinkToFit="1"/>
    </xf>
    <xf numFmtId="0" fontId="100" fillId="16" borderId="0" xfId="0" applyFont="1" applyFill="1" applyAlignment="1">
      <alignment horizontal="left" vertical="center" wrapText="1"/>
    </xf>
    <xf numFmtId="164" fontId="107" fillId="13" borderId="0" xfId="2" applyNumberFormat="1" applyFont="1" applyFill="1" applyBorder="1" applyAlignment="1" applyProtection="1">
      <alignment horizontal="center" vertical="center"/>
      <protection locked="0"/>
    </xf>
    <xf numFmtId="0" fontId="100" fillId="13" borderId="11" xfId="0" applyFont="1" applyFill="1" applyBorder="1" applyAlignment="1" applyProtection="1">
      <alignment horizontal="left" vertical="center"/>
      <protection locked="0"/>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7"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9" fillId="0" borderId="0" xfId="0" applyFont="1" applyAlignment="1">
      <alignment horizontal="center" vertical="center"/>
    </xf>
    <xf numFmtId="0" fontId="79" fillId="0" borderId="0" xfId="0" applyFont="1" applyAlignment="1">
      <alignment horizontal="center"/>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61" fillId="0" borderId="3" xfId="0" applyFont="1" applyFill="1" applyBorder="1" applyAlignment="1" applyProtection="1">
      <alignment horizontal="center" vertical="center"/>
      <protection locked="0"/>
    </xf>
    <xf numFmtId="0" fontId="61" fillId="0" borderId="14" xfId="0"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8" fillId="3" borderId="10" xfId="0" quotePrefix="1" applyNumberFormat="1" applyFont="1" applyFill="1" applyBorder="1" applyAlignment="1">
      <alignment horizontal="center"/>
    </xf>
    <xf numFmtId="164" fontId="78" fillId="3" borderId="0" xfId="0" quotePrefix="1" applyNumberFormat="1" applyFont="1" applyFill="1" applyBorder="1" applyAlignment="1">
      <alignment horizontal="center"/>
    </xf>
    <xf numFmtId="0" fontId="103" fillId="17" borderId="0" xfId="0" applyFont="1" applyFill="1" applyBorder="1" applyAlignment="1" applyProtection="1">
      <alignment horizontal="left" vertical="center"/>
    </xf>
    <xf numFmtId="0" fontId="147" fillId="12" borderId="0" xfId="0" applyFont="1" applyFill="1" applyAlignment="1">
      <alignment horizontal="right" vertical="center"/>
    </xf>
    <xf numFmtId="164" fontId="148" fillId="10" borderId="0" xfId="0" applyNumberFormat="1" applyFont="1" applyFill="1" applyBorder="1" applyAlignment="1">
      <alignment horizontal="center" vertical="center" shrinkToFit="1"/>
    </xf>
    <xf numFmtId="0" fontId="142" fillId="0" borderId="3" xfId="0" applyFont="1" applyBorder="1" applyAlignment="1" applyProtection="1">
      <alignment horizontal="left" vertical="center"/>
    </xf>
    <xf numFmtId="0" fontId="142" fillId="0" borderId="6" xfId="0" applyFont="1" applyBorder="1" applyAlignment="1" applyProtection="1">
      <alignment horizontal="left" vertical="center"/>
    </xf>
    <xf numFmtId="0" fontId="146" fillId="21" borderId="3" xfId="0" applyFont="1" applyFill="1" applyBorder="1" applyAlignment="1" applyProtection="1">
      <alignment horizontal="left" vertical="center"/>
      <protection locked="0"/>
    </xf>
    <xf numFmtId="0" fontId="146" fillId="21" borderId="14" xfId="0" applyFont="1" applyFill="1" applyBorder="1" applyAlignment="1" applyProtection="1">
      <alignment horizontal="left" vertical="center"/>
      <protection locked="0"/>
    </xf>
    <xf numFmtId="0" fontId="146" fillId="21" borderId="6" xfId="0" applyFont="1" applyFill="1" applyBorder="1" applyAlignment="1" applyProtection="1">
      <alignment horizontal="left" vertical="center"/>
      <protection locked="0"/>
    </xf>
    <xf numFmtId="0" fontId="119" fillId="0" borderId="9" xfId="0" applyFont="1" applyBorder="1" applyAlignment="1" applyProtection="1">
      <alignment horizontal="right" vertical="center"/>
    </xf>
    <xf numFmtId="0" fontId="137" fillId="0" borderId="9" xfId="0" applyFont="1" applyBorder="1" applyAlignment="1" applyProtection="1">
      <alignment horizontal="right" vertical="center"/>
    </xf>
    <xf numFmtId="0" fontId="100" fillId="0" borderId="5" xfId="0" applyFont="1" applyBorder="1" applyAlignment="1" applyProtection="1">
      <alignment horizontal="center" vertical="center"/>
    </xf>
    <xf numFmtId="0" fontId="100" fillId="0" borderId="8" xfId="0" applyFont="1" applyBorder="1" applyAlignment="1" applyProtection="1">
      <alignment horizontal="center" vertical="center"/>
    </xf>
    <xf numFmtId="0" fontId="137" fillId="13" borderId="0" xfId="0" applyFont="1" applyFill="1" applyBorder="1" applyAlignment="1" applyProtection="1">
      <alignment horizontal="left" vertical="center"/>
    </xf>
    <xf numFmtId="0" fontId="143" fillId="0" borderId="0" xfId="0" applyFont="1" applyAlignment="1" applyProtection="1">
      <alignment horizontal="center" vertical="center"/>
    </xf>
    <xf numFmtId="0" fontId="139" fillId="0" borderId="0" xfId="0" applyFont="1" applyAlignment="1" applyProtection="1">
      <alignment horizontal="center" vertical="center"/>
    </xf>
    <xf numFmtId="0" fontId="144" fillId="0" borderId="11" xfId="0"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0" fontId="100" fillId="0" borderId="5" xfId="0" applyFont="1" applyBorder="1" applyAlignment="1">
      <alignment horizontal="center" vertical="center"/>
    </xf>
    <xf numFmtId="0" fontId="100" fillId="0" borderId="8" xfId="0" applyFont="1" applyBorder="1" applyAlignment="1">
      <alignment horizontal="center" vertical="center"/>
    </xf>
    <xf numFmtId="0" fontId="110" fillId="0" borderId="0" xfId="0" applyFont="1" applyBorder="1" applyAlignment="1" applyProtection="1">
      <alignment horizontal="center" vertical="center" shrinkToFit="1"/>
    </xf>
    <xf numFmtId="0" fontId="118" fillId="10" borderId="0" xfId="0" applyFont="1" applyFill="1" applyAlignment="1">
      <alignment horizontal="center"/>
    </xf>
    <xf numFmtId="0" fontId="119" fillId="0" borderId="5" xfId="0" applyFont="1" applyBorder="1" applyAlignment="1">
      <alignment horizontal="center" vertical="center"/>
    </xf>
    <xf numFmtId="0" fontId="119" fillId="0" borderId="8" xfId="0" applyFont="1" applyBorder="1" applyAlignment="1">
      <alignment horizontal="center" vertical="center"/>
    </xf>
    <xf numFmtId="0" fontId="143" fillId="0" borderId="0" xfId="0" applyFont="1" applyAlignment="1">
      <alignment horizontal="center" vertical="center"/>
    </xf>
    <xf numFmtId="0" fontId="149" fillId="0" borderId="0" xfId="0" applyFont="1" applyAlignment="1">
      <alignment horizontal="center" vertical="center"/>
    </xf>
    <xf numFmtId="0" fontId="144" fillId="0" borderId="11" xfId="0" applyFont="1" applyBorder="1" applyAlignment="1">
      <alignment horizontal="center" vertical="center"/>
    </xf>
    <xf numFmtId="0" fontId="100" fillId="0" borderId="5" xfId="0" applyFont="1" applyBorder="1" applyAlignment="1">
      <alignment horizontal="left" vertical="center"/>
    </xf>
    <xf numFmtId="0" fontId="100" fillId="0" borderId="8" xfId="0" applyFont="1" applyBorder="1" applyAlignment="1">
      <alignment horizontal="left"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18" Type="http://schemas.openxmlformats.org/officeDocument/2006/relationships/comments" Target="../comments1.xm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vmlDrawing" Target="../drawings/vmlDrawing1.vml"/><Relationship Id="rId2" Type="http://schemas.openxmlformats.org/officeDocument/2006/relationships/hyperlink" Target="mailto:dleroy@ittfmail.com" TargetMode="External"/><Relationship Id="rId16" Type="http://schemas.openxmlformats.org/officeDocument/2006/relationships/hyperlink" Target="mailto:bandabog@gmail.com" TargetMode="Externa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topLeftCell="A2" zoomScale="75" zoomScaleNormal="75" zoomScalePageLayoutView="75" workbookViewId="0">
      <selection activeCell="D10" sqref="D10"/>
    </sheetView>
  </sheetViews>
  <sheetFormatPr baseColWidth="10" defaultColWidth="11.5" defaultRowHeight="18"/>
  <cols>
    <col min="1" max="1" width="59.33203125" style="87" customWidth="1"/>
    <col min="2" max="2" width="59.33203125" style="93" customWidth="1"/>
    <col min="3" max="3" width="2.5" style="88" bestFit="1" customWidth="1"/>
    <col min="4" max="4" width="30.6640625" style="88" customWidth="1"/>
    <col min="5" max="5" width="18.6640625" style="192" customWidth="1"/>
    <col min="6" max="9" width="11.5" style="99" customWidth="1"/>
    <col min="10" max="10" width="38.33203125" style="99" customWidth="1"/>
    <col min="11" max="12" width="11.5" style="202" customWidth="1"/>
    <col min="13" max="13" width="41.6640625" style="99" customWidth="1"/>
    <col min="14" max="14" width="15.83203125" style="198" customWidth="1"/>
    <col min="15" max="15" width="16.33203125" style="99" customWidth="1"/>
    <col min="16" max="16" width="24.6640625" style="99" customWidth="1"/>
    <col min="17" max="17" width="14.6640625" style="99" customWidth="1"/>
    <col min="18" max="18" width="15.1640625" style="99" customWidth="1"/>
    <col min="19" max="19" width="11.5" style="99" customWidth="1"/>
    <col min="20" max="20" width="30.6640625" style="88" customWidth="1"/>
    <col min="21" max="21" width="19.33203125" style="88" customWidth="1"/>
    <col min="22" max="22" width="13.5" style="88" customWidth="1"/>
    <col min="23" max="23" width="22.6640625" style="88" bestFit="1" customWidth="1"/>
    <col min="24" max="16384" width="11.5" style="99"/>
  </cols>
  <sheetData>
    <row r="1" spans="1:26" ht="25">
      <c r="A1" s="459" t="s">
        <v>280</v>
      </c>
      <c r="B1" s="459"/>
      <c r="C1" s="459"/>
      <c r="D1" s="459"/>
      <c r="J1" s="100" t="s">
        <v>191</v>
      </c>
      <c r="M1" s="129"/>
      <c r="N1" s="250"/>
    </row>
    <row r="2" spans="1:26" ht="4" customHeight="1">
      <c r="A2" s="109"/>
      <c r="B2" s="113"/>
      <c r="C2" s="109"/>
      <c r="D2" s="109"/>
      <c r="J2" s="88"/>
    </row>
    <row r="3" spans="1:26" ht="17" customHeight="1">
      <c r="A3" s="114" t="s">
        <v>207</v>
      </c>
      <c r="B3" s="115"/>
      <c r="C3" s="109"/>
      <c r="D3" s="109"/>
      <c r="E3" s="193"/>
      <c r="J3" s="88" t="s">
        <v>318</v>
      </c>
    </row>
    <row r="4" spans="1:26" ht="4" customHeight="1">
      <c r="A4" s="85"/>
      <c r="B4" s="86"/>
      <c r="C4" s="109"/>
      <c r="D4" s="109"/>
      <c r="J4" s="88"/>
      <c r="T4" s="119"/>
      <c r="U4" s="119"/>
      <c r="V4" s="119"/>
      <c r="W4" s="119"/>
      <c r="X4" s="117"/>
      <c r="Y4" s="117"/>
      <c r="Z4" s="117"/>
    </row>
    <row r="5" spans="1:26">
      <c r="A5" s="87" t="s">
        <v>209</v>
      </c>
      <c r="B5" s="84" t="s">
        <v>586</v>
      </c>
      <c r="C5" s="110"/>
      <c r="D5" s="110"/>
      <c r="E5" s="193"/>
      <c r="F5" s="458" t="s">
        <v>162</v>
      </c>
      <c r="G5" s="458"/>
      <c r="H5" s="458" t="s">
        <v>31</v>
      </c>
      <c r="I5" s="458"/>
      <c r="J5" s="88" t="s">
        <v>319</v>
      </c>
      <c r="M5" s="106"/>
      <c r="N5" s="199"/>
      <c r="O5" s="99" t="s">
        <v>184</v>
      </c>
      <c r="P5" s="144" t="s">
        <v>185</v>
      </c>
      <c r="T5" s="121" t="s">
        <v>179</v>
      </c>
      <c r="U5" s="119" t="s">
        <v>361</v>
      </c>
      <c r="V5" s="122" t="s">
        <v>172</v>
      </c>
      <c r="W5" s="127" t="s">
        <v>423</v>
      </c>
      <c r="X5" s="118"/>
      <c r="Y5" s="119"/>
      <c r="Z5" s="120"/>
    </row>
    <row r="6" spans="1:26" ht="4.5" customHeight="1">
      <c r="A6" s="85"/>
      <c r="B6" s="89"/>
      <c r="C6" s="110"/>
      <c r="D6" s="110"/>
      <c r="J6" s="88"/>
      <c r="M6" s="106"/>
      <c r="N6" s="199"/>
      <c r="T6" s="119"/>
      <c r="U6" s="119"/>
      <c r="V6" s="119"/>
      <c r="W6" s="119"/>
      <c r="X6" s="117"/>
      <c r="Y6" s="117"/>
      <c r="Z6" s="117"/>
    </row>
    <row r="7" spans="1:26">
      <c r="A7" s="87" t="s">
        <v>192</v>
      </c>
      <c r="B7" s="84" t="s">
        <v>578</v>
      </c>
      <c r="C7" s="110"/>
      <c r="D7" s="110"/>
      <c r="F7" s="99" t="s">
        <v>61</v>
      </c>
      <c r="G7" s="99" t="s">
        <v>91</v>
      </c>
      <c r="H7" s="99" t="s">
        <v>61</v>
      </c>
      <c r="I7" s="99" t="s">
        <v>91</v>
      </c>
      <c r="J7" s="458" t="s">
        <v>208</v>
      </c>
      <c r="M7" s="106"/>
      <c r="N7" s="199"/>
      <c r="O7" s="99" t="s">
        <v>272</v>
      </c>
      <c r="P7" s="99" t="s">
        <v>274</v>
      </c>
      <c r="T7" s="128" t="s">
        <v>180</v>
      </c>
      <c r="U7" s="119" t="s">
        <v>362</v>
      </c>
      <c r="V7" s="122" t="s">
        <v>172</v>
      </c>
      <c r="W7" s="123" t="s">
        <v>424</v>
      </c>
      <c r="X7" s="117"/>
      <c r="Y7" s="117"/>
      <c r="Z7" s="117"/>
    </row>
    <row r="8" spans="1:26" ht="4.5" customHeight="1">
      <c r="A8" s="85"/>
      <c r="B8" s="89"/>
      <c r="C8" s="110"/>
      <c r="D8" s="108"/>
      <c r="J8" s="458"/>
      <c r="M8" s="106"/>
      <c r="N8" s="199"/>
      <c r="T8" s="119"/>
      <c r="U8" s="119"/>
      <c r="V8" s="119"/>
      <c r="W8" s="119"/>
      <c r="X8" s="117"/>
      <c r="Y8" s="117"/>
      <c r="Z8" s="117"/>
    </row>
    <row r="9" spans="1:26">
      <c r="A9" s="87" t="s">
        <v>36</v>
      </c>
      <c r="B9" s="186">
        <v>44328</v>
      </c>
      <c r="C9" s="110" t="s">
        <v>110</v>
      </c>
      <c r="D9" s="186">
        <v>44329</v>
      </c>
      <c r="E9" s="193"/>
      <c r="F9" s="99">
        <v>150</v>
      </c>
      <c r="G9" s="99">
        <v>160</v>
      </c>
      <c r="H9" s="99">
        <v>15</v>
      </c>
      <c r="I9" s="99">
        <v>16</v>
      </c>
      <c r="J9" s="249" t="s">
        <v>347</v>
      </c>
      <c r="M9" s="106"/>
      <c r="N9" s="199"/>
      <c r="O9" s="99" t="s">
        <v>205</v>
      </c>
      <c r="P9" s="99" t="s">
        <v>275</v>
      </c>
      <c r="T9" s="128" t="s">
        <v>206</v>
      </c>
      <c r="U9" s="119" t="s">
        <v>363</v>
      </c>
      <c r="V9" s="122" t="s">
        <v>172</v>
      </c>
      <c r="W9" s="124" t="s">
        <v>425</v>
      </c>
      <c r="X9" s="117"/>
      <c r="Y9" s="117"/>
      <c r="Z9" s="117"/>
    </row>
    <row r="10" spans="1:26" ht="4.5" customHeight="1">
      <c r="A10" s="85"/>
      <c r="B10" s="89"/>
      <c r="C10" s="110"/>
      <c r="D10" s="108"/>
      <c r="J10" s="249"/>
      <c r="M10" s="106"/>
      <c r="N10" s="199"/>
      <c r="O10" s="102"/>
      <c r="T10" s="119"/>
      <c r="U10" s="119"/>
      <c r="V10" s="119"/>
      <c r="W10" s="119"/>
      <c r="X10" s="117"/>
      <c r="Y10" s="117"/>
      <c r="Z10" s="117"/>
    </row>
    <row r="11" spans="1:26">
      <c r="A11" s="87" t="s">
        <v>37</v>
      </c>
      <c r="B11" s="175"/>
      <c r="C11" s="110"/>
      <c r="D11" s="110"/>
      <c r="E11" s="193"/>
      <c r="F11" s="99">
        <v>150</v>
      </c>
      <c r="G11" s="99">
        <v>160</v>
      </c>
      <c r="H11" s="99">
        <v>15</v>
      </c>
      <c r="I11" s="99">
        <v>16</v>
      </c>
      <c r="J11" s="249" t="s">
        <v>344</v>
      </c>
      <c r="M11" s="88"/>
      <c r="N11" s="200"/>
      <c r="O11" s="103"/>
      <c r="P11" s="99" t="s">
        <v>276</v>
      </c>
      <c r="T11" s="128" t="s">
        <v>181</v>
      </c>
      <c r="U11" s="119" t="s">
        <v>364</v>
      </c>
      <c r="V11" s="122" t="s">
        <v>172</v>
      </c>
      <c r="W11" s="123" t="s">
        <v>426</v>
      </c>
      <c r="X11" s="117"/>
      <c r="Y11" s="117"/>
      <c r="Z11" s="117"/>
    </row>
    <row r="12" spans="1:26" ht="4.5" customHeight="1">
      <c r="A12" s="85"/>
      <c r="B12" s="89"/>
      <c r="C12" s="110"/>
      <c r="D12" s="110"/>
      <c r="J12" s="88"/>
      <c r="M12" s="88"/>
      <c r="N12" s="200"/>
      <c r="O12" s="102"/>
      <c r="T12" s="136"/>
    </row>
    <row r="13" spans="1:26">
      <c r="A13" s="87" t="s">
        <v>39</v>
      </c>
      <c r="B13" s="175"/>
      <c r="C13" s="110"/>
      <c r="D13" s="110"/>
      <c r="E13" s="193"/>
      <c r="F13" s="99">
        <v>150</v>
      </c>
      <c r="G13" s="99">
        <v>160</v>
      </c>
      <c r="H13" s="99">
        <v>15</v>
      </c>
      <c r="I13" s="99">
        <v>16</v>
      </c>
      <c r="J13" s="88" t="s">
        <v>345</v>
      </c>
      <c r="M13" s="106"/>
      <c r="N13" s="199"/>
      <c r="O13" s="102"/>
      <c r="P13" s="99" t="s">
        <v>277</v>
      </c>
      <c r="Q13" s="103"/>
      <c r="T13" s="136" t="s">
        <v>210</v>
      </c>
      <c r="U13" s="88" t="s">
        <v>360</v>
      </c>
      <c r="V13" s="122" t="s">
        <v>172</v>
      </c>
      <c r="W13" s="134" t="s">
        <v>427</v>
      </c>
    </row>
    <row r="14" spans="1:26" ht="4.5" customHeight="1">
      <c r="A14" s="85"/>
      <c r="B14" s="89"/>
      <c r="C14" s="110"/>
      <c r="D14" s="110"/>
      <c r="M14" s="106"/>
      <c r="N14" s="199"/>
      <c r="O14" s="102"/>
    </row>
    <row r="15" spans="1:26">
      <c r="A15" s="87" t="s">
        <v>52</v>
      </c>
      <c r="B15" s="90" t="s">
        <v>310</v>
      </c>
      <c r="C15" s="110"/>
      <c r="D15" s="110"/>
      <c r="E15" s="193"/>
      <c r="F15" s="104"/>
      <c r="G15" s="104"/>
      <c r="J15" s="88"/>
      <c r="M15" s="106"/>
      <c r="N15" s="199"/>
      <c r="O15" s="102"/>
      <c r="P15" s="99" t="s">
        <v>278</v>
      </c>
      <c r="T15" s="136" t="s">
        <v>310</v>
      </c>
      <c r="U15" s="88" t="s">
        <v>365</v>
      </c>
      <c r="V15" s="122" t="s">
        <v>172</v>
      </c>
      <c r="W15" s="134" t="s">
        <v>577</v>
      </c>
    </row>
    <row r="16" spans="1:26" ht="4.5" customHeight="1">
      <c r="A16" s="85"/>
      <c r="B16" s="89"/>
      <c r="C16" s="110"/>
      <c r="D16" s="110"/>
      <c r="M16" s="106"/>
      <c r="N16" s="199"/>
      <c r="O16" s="102"/>
      <c r="T16" s="136"/>
    </row>
    <row r="17" spans="1:23">
      <c r="A17" s="87" t="s">
        <v>40</v>
      </c>
      <c r="B17" s="174" t="str">
        <f>INDEX(U5:U100,MATCH(B15,T5:T100,0))</f>
        <v>00593 98 86 69 084</v>
      </c>
      <c r="C17" s="110"/>
      <c r="D17" s="110"/>
      <c r="E17" s="193"/>
      <c r="F17" s="104"/>
      <c r="G17" s="104"/>
      <c r="M17" s="106"/>
      <c r="N17" s="199"/>
      <c r="O17" s="102"/>
      <c r="P17" s="99" t="s">
        <v>279</v>
      </c>
      <c r="T17" s="136" t="s">
        <v>311</v>
      </c>
      <c r="U17" s="88" t="s">
        <v>366</v>
      </c>
      <c r="V17" s="122" t="s">
        <v>172</v>
      </c>
      <c r="W17" s="134" t="s">
        <v>312</v>
      </c>
    </row>
    <row r="18" spans="1:23" ht="4.5" customHeight="1">
      <c r="A18" s="85"/>
      <c r="B18" s="89"/>
      <c r="C18" s="110"/>
      <c r="D18" s="110"/>
      <c r="M18" s="106"/>
      <c r="N18" s="199"/>
      <c r="O18" s="102"/>
      <c r="T18" s="136"/>
    </row>
    <row r="19" spans="1:23">
      <c r="A19" s="87" t="s">
        <v>41</v>
      </c>
      <c r="B19" s="174" t="str">
        <f>INDEX(V5:V100,MATCH(B15,T5:T100,0))</f>
        <v>no Fax</v>
      </c>
      <c r="C19" s="110"/>
      <c r="D19" s="110"/>
      <c r="E19" s="193"/>
      <c r="M19" s="106"/>
      <c r="N19" s="199"/>
      <c r="O19" s="102"/>
      <c r="P19" s="103" t="s">
        <v>558</v>
      </c>
      <c r="T19" s="136" t="s">
        <v>317</v>
      </c>
      <c r="U19" s="88" t="s">
        <v>367</v>
      </c>
      <c r="V19" s="122" t="s">
        <v>172</v>
      </c>
      <c r="W19" s="134" t="s">
        <v>428</v>
      </c>
    </row>
    <row r="20" spans="1:23" ht="4.5" customHeight="1">
      <c r="A20" s="85"/>
      <c r="B20" s="89"/>
      <c r="C20" s="110"/>
      <c r="D20" s="110"/>
      <c r="M20" s="106"/>
      <c r="N20" s="199"/>
      <c r="O20" s="102"/>
      <c r="T20" s="136"/>
    </row>
    <row r="21" spans="1:23">
      <c r="A21" s="87" t="s">
        <v>42</v>
      </c>
      <c r="B21" s="176" t="str">
        <f>INDEX(W5:W100,MATCH(B15,T5:T100,0))</f>
        <v>falmendariz@ittf.com</v>
      </c>
      <c r="C21" s="110"/>
      <c r="D21" s="110"/>
      <c r="E21" s="193"/>
      <c r="M21" s="106"/>
      <c r="N21" s="200"/>
      <c r="O21" s="102"/>
      <c r="P21" s="103" t="s">
        <v>193</v>
      </c>
      <c r="T21" s="136" t="s">
        <v>348</v>
      </c>
      <c r="U21" s="88" t="s">
        <v>368</v>
      </c>
      <c r="V21" s="122" t="s">
        <v>172</v>
      </c>
      <c r="W21" s="134" t="s">
        <v>429</v>
      </c>
    </row>
    <row r="22" spans="1:23" ht="4.5" customHeight="1">
      <c r="A22" s="85"/>
      <c r="B22" s="89"/>
      <c r="C22" s="110"/>
      <c r="D22" s="110"/>
      <c r="M22" s="106"/>
      <c r="N22" s="199"/>
      <c r="O22" s="102"/>
    </row>
    <row r="23" spans="1:23">
      <c r="A23" s="87" t="s">
        <v>46</v>
      </c>
      <c r="B23" s="175">
        <f>Prospectus!E8</f>
        <v>0</v>
      </c>
      <c r="C23" s="110"/>
      <c r="D23" s="110"/>
      <c r="E23" s="193"/>
      <c r="M23" s="106"/>
      <c r="N23" s="199"/>
      <c r="O23" s="102"/>
      <c r="T23" s="136" t="s">
        <v>349</v>
      </c>
      <c r="U23" s="88" t="s">
        <v>369</v>
      </c>
      <c r="V23" s="122" t="s">
        <v>172</v>
      </c>
      <c r="W23" s="134" t="s">
        <v>350</v>
      </c>
    </row>
    <row r="24" spans="1:23" ht="4.5" customHeight="1">
      <c r="A24" s="85"/>
      <c r="B24" s="89"/>
      <c r="C24" s="110"/>
      <c r="D24" s="110"/>
      <c r="M24" s="106"/>
      <c r="N24" s="199"/>
      <c r="O24" s="102"/>
      <c r="T24" s="136"/>
    </row>
    <row r="25" spans="1:23">
      <c r="A25" s="87" t="s">
        <v>43</v>
      </c>
      <c r="B25" s="175">
        <f>Prospectus!E11</f>
        <v>0</v>
      </c>
      <c r="C25" s="110"/>
      <c r="D25" s="110"/>
      <c r="E25" s="193"/>
      <c r="M25" s="106"/>
      <c r="N25" s="199"/>
      <c r="O25" s="102"/>
      <c r="T25" s="136" t="s">
        <v>351</v>
      </c>
      <c r="U25" s="88" t="s">
        <v>370</v>
      </c>
      <c r="V25" s="122" t="s">
        <v>172</v>
      </c>
      <c r="W25" s="134" t="s">
        <v>430</v>
      </c>
    </row>
    <row r="26" spans="1:23" ht="4.5" customHeight="1">
      <c r="A26" s="85"/>
      <c r="B26" s="89"/>
      <c r="C26" s="110"/>
      <c r="D26" s="110"/>
      <c r="M26" s="106"/>
      <c r="N26" s="199"/>
      <c r="O26" s="102"/>
      <c r="T26" s="136"/>
    </row>
    <row r="27" spans="1:23">
      <c r="A27" s="87" t="s">
        <v>44</v>
      </c>
      <c r="B27" s="175">
        <f>Prospectus!E12</f>
        <v>0</v>
      </c>
      <c r="C27" s="110"/>
      <c r="D27" s="110"/>
      <c r="E27" s="193"/>
      <c r="M27" s="106"/>
      <c r="N27" s="199"/>
      <c r="O27" s="102"/>
      <c r="T27" s="136" t="s">
        <v>352</v>
      </c>
      <c r="U27" s="88" t="s">
        <v>371</v>
      </c>
      <c r="V27" s="122" t="s">
        <v>172</v>
      </c>
      <c r="W27" s="134" t="s">
        <v>353</v>
      </c>
    </row>
    <row r="28" spans="1:23" ht="4.5" customHeight="1">
      <c r="A28" s="85"/>
      <c r="B28" s="89"/>
      <c r="C28" s="110"/>
      <c r="D28" s="110"/>
      <c r="M28" s="106"/>
      <c r="N28" s="199"/>
      <c r="O28" s="102"/>
      <c r="T28" s="126"/>
    </row>
    <row r="29" spans="1:23">
      <c r="A29" s="87" t="s">
        <v>45</v>
      </c>
      <c r="B29" s="177">
        <f>Prospectus!E13</f>
        <v>0</v>
      </c>
      <c r="C29" s="110"/>
      <c r="D29" s="110"/>
      <c r="E29" s="193"/>
      <c r="M29" s="106"/>
      <c r="N29" s="199"/>
      <c r="O29" s="102"/>
      <c r="T29" s="136" t="s">
        <v>354</v>
      </c>
      <c r="U29" s="88" t="s">
        <v>372</v>
      </c>
      <c r="V29" s="122" t="s">
        <v>172</v>
      </c>
      <c r="W29" s="134" t="s">
        <v>355</v>
      </c>
    </row>
    <row r="30" spans="1:23" ht="4.5" customHeight="1">
      <c r="A30" s="85"/>
      <c r="B30" s="89"/>
      <c r="C30" s="110"/>
      <c r="D30" s="110"/>
      <c r="M30" s="106"/>
      <c r="N30" s="199"/>
      <c r="O30" s="102"/>
      <c r="T30" s="126"/>
    </row>
    <row r="31" spans="1:23">
      <c r="A31" s="87" t="s">
        <v>38</v>
      </c>
      <c r="B31" s="175">
        <f>Prospectus!G156</f>
        <v>0</v>
      </c>
      <c r="C31" s="110"/>
      <c r="D31" s="110"/>
      <c r="E31" s="193"/>
      <c r="M31" s="106"/>
      <c r="N31" s="199"/>
      <c r="O31" s="102"/>
      <c r="T31" s="136" t="s">
        <v>356</v>
      </c>
      <c r="U31" s="88" t="s">
        <v>373</v>
      </c>
      <c r="V31" s="122" t="s">
        <v>172</v>
      </c>
      <c r="W31" s="134" t="s">
        <v>357</v>
      </c>
    </row>
    <row r="32" spans="1:23" ht="4.5" customHeight="1">
      <c r="A32" s="85"/>
      <c r="B32" s="89"/>
      <c r="C32" s="110"/>
      <c r="D32" s="110"/>
      <c r="M32" s="106"/>
      <c r="N32" s="199"/>
      <c r="O32" s="102"/>
      <c r="T32" s="126"/>
    </row>
    <row r="33" spans="1:23">
      <c r="A33" s="87" t="s">
        <v>47</v>
      </c>
      <c r="B33" s="175">
        <v>44314</v>
      </c>
      <c r="C33" s="110"/>
      <c r="D33" s="110"/>
      <c r="E33" s="193"/>
      <c r="M33" s="106"/>
      <c r="N33" s="199"/>
      <c r="O33" s="102"/>
      <c r="R33" s="103"/>
      <c r="T33" s="136" t="s">
        <v>358</v>
      </c>
      <c r="U33" s="88" t="s">
        <v>374</v>
      </c>
      <c r="V33" s="122" t="s">
        <v>172</v>
      </c>
      <c r="W33" s="134" t="s">
        <v>359</v>
      </c>
    </row>
    <row r="34" spans="1:23" ht="4.5" customHeight="1">
      <c r="A34" s="85"/>
      <c r="B34" s="89"/>
      <c r="C34" s="110"/>
      <c r="D34" s="110"/>
      <c r="M34" s="106"/>
      <c r="N34" s="199"/>
      <c r="O34" s="102"/>
      <c r="T34" s="126"/>
      <c r="V34" s="122"/>
    </row>
    <row r="35" spans="1:23">
      <c r="A35" s="87" t="s">
        <v>48</v>
      </c>
      <c r="B35" s="175">
        <v>44314</v>
      </c>
      <c r="C35" s="110"/>
      <c r="D35" s="110"/>
      <c r="E35" s="193"/>
      <c r="M35" s="106"/>
      <c r="N35" s="199"/>
      <c r="O35" s="102"/>
      <c r="T35" s="136" t="s">
        <v>581</v>
      </c>
      <c r="U35" s="88" t="s">
        <v>579</v>
      </c>
      <c r="V35" s="122" t="s">
        <v>172</v>
      </c>
      <c r="W35" s="134" t="s">
        <v>580</v>
      </c>
    </row>
    <row r="36" spans="1:23" ht="4.5" customHeight="1">
      <c r="A36" s="85"/>
      <c r="B36" s="89"/>
      <c r="C36" s="110"/>
      <c r="D36" s="110"/>
      <c r="M36" s="106"/>
      <c r="N36" s="199"/>
      <c r="O36" s="102"/>
      <c r="T36" s="126"/>
    </row>
    <row r="37" spans="1:23">
      <c r="A37" s="252" t="s">
        <v>50</v>
      </c>
      <c r="B37" s="251"/>
      <c r="C37" s="110"/>
      <c r="D37" s="110"/>
      <c r="M37" s="106"/>
      <c r="N37" s="199"/>
      <c r="O37" s="102"/>
      <c r="T37" s="126"/>
    </row>
    <row r="38" spans="1:23" ht="4.5" customHeight="1">
      <c r="A38" s="85"/>
      <c r="B38" s="89"/>
      <c r="C38" s="110"/>
      <c r="D38" s="110"/>
      <c r="M38" s="106"/>
      <c r="N38" s="199"/>
      <c r="O38" s="102"/>
      <c r="T38" s="126"/>
    </row>
    <row r="39" spans="1:23">
      <c r="A39" s="87" t="s">
        <v>51</v>
      </c>
      <c r="B39" s="175"/>
      <c r="C39" s="110"/>
      <c r="D39" s="110"/>
      <c r="E39" s="193"/>
      <c r="M39" s="106"/>
      <c r="N39" s="199"/>
      <c r="O39" s="102"/>
      <c r="T39" s="125"/>
    </row>
    <row r="40" spans="1:23" ht="4.5" customHeight="1">
      <c r="A40" s="85"/>
      <c r="B40" s="89"/>
      <c r="C40" s="110"/>
      <c r="D40" s="110"/>
      <c r="M40" s="106"/>
      <c r="N40" s="199"/>
      <c r="O40" s="102"/>
      <c r="T40" s="126"/>
    </row>
    <row r="41" spans="1:23">
      <c r="A41" s="87" t="s">
        <v>53</v>
      </c>
      <c r="B41" s="173" t="e">
        <f>INDEX(#REF!,MATCH(B7,#REF!,0))</f>
        <v>#REF!</v>
      </c>
      <c r="C41" s="110"/>
      <c r="D41" s="110"/>
      <c r="M41" s="106"/>
      <c r="N41" s="199"/>
      <c r="O41" s="102"/>
      <c r="T41" s="125"/>
    </row>
    <row r="42" spans="1:23" ht="4.5" customHeight="1">
      <c r="A42" s="85"/>
      <c r="B42" s="89"/>
      <c r="C42" s="110"/>
      <c r="D42" s="110"/>
      <c r="M42" s="106"/>
      <c r="N42" s="199"/>
      <c r="O42" s="102"/>
      <c r="T42" s="126"/>
    </row>
    <row r="43" spans="1:23">
      <c r="A43" s="87" t="s">
        <v>56</v>
      </c>
      <c r="B43" s="178" t="s">
        <v>91</v>
      </c>
      <c r="C43" s="110"/>
      <c r="D43" s="147"/>
      <c r="E43" s="194"/>
      <c r="F43" s="105"/>
      <c r="G43" s="105"/>
      <c r="H43" s="138"/>
      <c r="I43" s="139"/>
      <c r="J43" s="91"/>
      <c r="M43" s="107"/>
      <c r="N43" s="199"/>
      <c r="O43" s="102"/>
      <c r="T43" s="125"/>
    </row>
    <row r="44" spans="1:23" ht="4.5" customHeight="1">
      <c r="A44" s="85"/>
      <c r="B44" s="89"/>
      <c r="C44" s="110"/>
      <c r="D44" s="110"/>
      <c r="F44" s="106"/>
      <c r="G44" s="106"/>
      <c r="H44" s="140"/>
      <c r="I44" s="141"/>
      <c r="M44" s="106"/>
      <c r="N44" s="199"/>
      <c r="O44" s="102"/>
      <c r="T44" s="126"/>
    </row>
    <row r="45" spans="1:23">
      <c r="A45" s="92" t="s">
        <v>62</v>
      </c>
      <c r="B45" s="187"/>
      <c r="C45" s="110"/>
      <c r="D45" s="190"/>
      <c r="E45" s="194"/>
      <c r="F45" s="91"/>
      <c r="G45" s="91"/>
      <c r="H45" s="138"/>
      <c r="I45" s="138"/>
      <c r="J45" s="105"/>
      <c r="M45" s="106"/>
      <c r="N45" s="199"/>
      <c r="O45" s="102"/>
      <c r="T45" s="135"/>
    </row>
    <row r="46" spans="1:23" ht="4.5" customHeight="1">
      <c r="A46" s="85"/>
      <c r="B46" s="188"/>
      <c r="C46" s="110"/>
      <c r="D46" s="191"/>
      <c r="H46" s="140"/>
      <c r="I46" s="142"/>
      <c r="J46" s="106"/>
      <c r="M46" s="106"/>
      <c r="N46" s="199"/>
      <c r="T46" s="126"/>
    </row>
    <row r="47" spans="1:23">
      <c r="A47" s="92" t="s">
        <v>216</v>
      </c>
      <c r="B47" s="189" t="e">
        <f>INDEX(F9:G13,MATCH(B5,J9:J13),MATCH(B43,F7:G7))</f>
        <v>#N/A</v>
      </c>
      <c r="C47" s="110"/>
      <c r="D47" s="190"/>
      <c r="E47" s="194"/>
      <c r="F47" s="91"/>
      <c r="G47" s="91"/>
      <c r="H47" s="140"/>
      <c r="I47" s="143"/>
      <c r="J47" s="105"/>
      <c r="M47" s="106"/>
      <c r="N47" s="199"/>
      <c r="T47" s="119"/>
    </row>
    <row r="48" spans="1:23" ht="4.5" customHeight="1">
      <c r="A48" s="85"/>
      <c r="B48" s="188"/>
      <c r="C48" s="110"/>
      <c r="D48" s="112"/>
      <c r="H48" s="140"/>
      <c r="I48" s="142"/>
      <c r="J48" s="102"/>
      <c r="M48" s="88"/>
      <c r="N48" s="200"/>
    </row>
    <row r="49" spans="1:14">
      <c r="A49" s="92" t="s">
        <v>215</v>
      </c>
      <c r="B49" s="180" t="e">
        <f>B47</f>
        <v>#N/A</v>
      </c>
      <c r="C49" s="110"/>
      <c r="D49" s="94"/>
      <c r="E49" s="194"/>
      <c r="F49" s="105"/>
      <c r="G49" s="105"/>
      <c r="H49" s="138"/>
      <c r="I49" s="139"/>
      <c r="J49" s="91"/>
      <c r="M49" s="107"/>
      <c r="N49" s="201"/>
    </row>
    <row r="50" spans="1:14" ht="4.5" customHeight="1">
      <c r="A50" s="85"/>
      <c r="B50" s="89"/>
      <c r="C50" s="110"/>
      <c r="D50" s="112"/>
      <c r="E50" s="194"/>
      <c r="F50" s="106"/>
      <c r="G50" s="106"/>
      <c r="H50" s="140"/>
      <c r="I50" s="142"/>
      <c r="J50" s="91"/>
      <c r="M50" s="88"/>
      <c r="N50" s="200"/>
    </row>
    <row r="51" spans="1:14" ht="46" customHeight="1">
      <c r="A51" s="145" t="s">
        <v>183</v>
      </c>
      <c r="B51" s="146" t="s">
        <v>320</v>
      </c>
      <c r="C51" s="110"/>
      <c r="D51" s="94"/>
      <c r="E51" s="194"/>
      <c r="F51" s="105"/>
      <c r="G51" s="105"/>
      <c r="H51" s="138"/>
      <c r="I51" s="139"/>
      <c r="J51" s="91"/>
      <c r="M51" s="88"/>
      <c r="N51" s="200"/>
    </row>
    <row r="52" spans="1:14" ht="4.5" customHeight="1">
      <c r="A52" s="85"/>
      <c r="B52" s="89"/>
      <c r="C52" s="110"/>
      <c r="D52" s="112"/>
      <c r="E52" s="194"/>
      <c r="I52" s="129"/>
      <c r="J52" s="91"/>
    </row>
    <row r="53" spans="1:14" ht="16">
      <c r="A53" s="181" t="b">
        <f>IF(B5=J9,O5,IF(B5=J11,O5,IF(B5=J13,O9)))</f>
        <v>0</v>
      </c>
      <c r="B53" s="182" t="s">
        <v>274</v>
      </c>
      <c r="C53" s="110"/>
      <c r="D53" s="94"/>
      <c r="E53" s="194"/>
      <c r="F53" s="101"/>
      <c r="G53" s="101"/>
      <c r="I53" s="137"/>
      <c r="J53" s="91"/>
    </row>
    <row r="54" spans="1:14" ht="4.5" customHeight="1">
      <c r="A54" s="85"/>
      <c r="B54" s="89"/>
      <c r="C54" s="110"/>
      <c r="D54" s="112"/>
      <c r="E54" s="194"/>
      <c r="I54" s="129"/>
      <c r="J54" s="91"/>
    </row>
    <row r="55" spans="1:14" ht="16">
      <c r="A55" s="181" t="b">
        <f>IF(B5=J9,O5,IF(B5=J11,O5,IF(B5=J13,O9)))</f>
        <v>0</v>
      </c>
      <c r="B55" s="182" t="s">
        <v>275</v>
      </c>
      <c r="C55" s="110"/>
      <c r="D55" s="94"/>
      <c r="E55" s="194"/>
      <c r="I55" s="137"/>
      <c r="J55" s="91"/>
    </row>
    <row r="56" spans="1:14" ht="4.5" customHeight="1">
      <c r="A56" s="85"/>
      <c r="B56" s="89"/>
      <c r="C56" s="110"/>
      <c r="D56" s="112"/>
      <c r="E56" s="194"/>
      <c r="I56" s="129"/>
      <c r="J56" s="91"/>
    </row>
    <row r="57" spans="1:14" ht="16">
      <c r="A57" s="173" t="b">
        <f>IF(B5=J9,O5,IF(B5=J11,O5,IF(B5=J13,O9)))</f>
        <v>0</v>
      </c>
      <c r="B57" s="183" t="s">
        <v>276</v>
      </c>
      <c r="C57" s="110"/>
      <c r="D57" s="94"/>
      <c r="E57" s="194"/>
      <c r="I57" s="137"/>
      <c r="J57" s="91"/>
    </row>
    <row r="58" spans="1:14" ht="4.5" customHeight="1">
      <c r="A58" s="85"/>
      <c r="B58" s="89"/>
      <c r="C58" s="110"/>
      <c r="D58" s="112"/>
      <c r="E58" s="194"/>
      <c r="I58" s="129"/>
      <c r="J58" s="91"/>
    </row>
    <row r="59" spans="1:14" ht="16">
      <c r="A59" s="173" t="b">
        <f>IF(B5=J9,O5,IF(B5=J11,O5,IF(B5=J13,O9)))</f>
        <v>0</v>
      </c>
      <c r="B59" s="183" t="s">
        <v>277</v>
      </c>
      <c r="C59" s="110"/>
      <c r="D59" s="94"/>
      <c r="E59" s="194"/>
      <c r="I59" s="137"/>
      <c r="J59" s="91"/>
    </row>
    <row r="60" spans="1:14" ht="4.5" customHeight="1">
      <c r="A60" s="85"/>
      <c r="B60" s="89"/>
      <c r="C60" s="110"/>
      <c r="D60" s="112"/>
      <c r="E60" s="194"/>
      <c r="I60" s="129"/>
      <c r="J60" s="91"/>
    </row>
    <row r="61" spans="1:14" ht="16">
      <c r="A61" s="173" t="e">
        <f>INDEX(#REF!,MATCH(B7,#REF!,0))</f>
        <v>#REF!</v>
      </c>
      <c r="B61" s="183" t="s">
        <v>558</v>
      </c>
      <c r="C61" s="110"/>
      <c r="D61" s="94"/>
      <c r="E61" s="194"/>
      <c r="I61" s="137"/>
      <c r="J61" s="91"/>
    </row>
    <row r="62" spans="1:14" ht="4.5" customHeight="1">
      <c r="A62" s="85"/>
      <c r="B62" s="89"/>
      <c r="C62" s="110"/>
      <c r="D62" s="112"/>
      <c r="E62" s="194"/>
      <c r="I62" s="129"/>
      <c r="J62" s="91"/>
    </row>
    <row r="63" spans="1:14" ht="16">
      <c r="A63" s="173" t="e">
        <f>INDEX(#REF!,MATCH(B7,#REF!,0))</f>
        <v>#REF!</v>
      </c>
      <c r="B63" s="183" t="s">
        <v>278</v>
      </c>
      <c r="C63" s="110"/>
      <c r="D63" s="94"/>
      <c r="E63" s="194"/>
      <c r="I63" s="137"/>
      <c r="J63" s="91"/>
    </row>
    <row r="64" spans="1:14" ht="4.5" customHeight="1">
      <c r="A64" s="85"/>
      <c r="B64" s="89"/>
      <c r="C64" s="110"/>
      <c r="D64" s="112"/>
      <c r="E64" s="194"/>
      <c r="I64" s="129"/>
      <c r="J64" s="91"/>
    </row>
    <row r="65" spans="1:10" ht="16">
      <c r="A65" s="173" t="e">
        <f>INDEX(#REF!,MATCH(B7,#REF!,0))</f>
        <v>#REF!</v>
      </c>
      <c r="B65" s="183" t="s">
        <v>279</v>
      </c>
      <c r="C65" s="110"/>
      <c r="D65" s="94"/>
      <c r="E65" s="194"/>
      <c r="I65" s="137"/>
      <c r="J65" s="91"/>
    </row>
    <row r="66" spans="1:10" ht="4.5" customHeight="1">
      <c r="A66" s="85"/>
      <c r="B66" s="89"/>
      <c r="C66" s="110"/>
      <c r="D66" s="112"/>
      <c r="E66" s="194"/>
      <c r="I66" s="129"/>
      <c r="J66" s="91"/>
    </row>
    <row r="67" spans="1:10" ht="16">
      <c r="A67" s="173"/>
      <c r="B67" s="184"/>
      <c r="C67" s="110"/>
      <c r="D67" s="94"/>
      <c r="E67" s="194"/>
      <c r="I67" s="137"/>
      <c r="J67" s="91"/>
    </row>
    <row r="68" spans="1:10" ht="4.5" customHeight="1">
      <c r="A68" s="85"/>
      <c r="B68" s="89"/>
      <c r="C68" s="110"/>
      <c r="D68" s="112"/>
      <c r="E68" s="194"/>
      <c r="I68" s="129"/>
      <c r="J68" s="91"/>
    </row>
    <row r="69" spans="1:10" ht="16">
      <c r="A69" s="173"/>
      <c r="B69" s="184"/>
      <c r="C69" s="110"/>
      <c r="D69" s="94"/>
      <c r="E69" s="194"/>
      <c r="I69" s="137"/>
      <c r="J69" s="91"/>
    </row>
    <row r="70" spans="1:10" ht="4.5" customHeight="1">
      <c r="A70" s="85"/>
      <c r="B70" s="89"/>
      <c r="C70" s="110"/>
      <c r="D70" s="112"/>
      <c r="E70" s="194"/>
      <c r="I70" s="129"/>
      <c r="J70" s="91"/>
    </row>
    <row r="71" spans="1:10" ht="16">
      <c r="A71" s="173"/>
      <c r="B71" s="184"/>
      <c r="C71" s="110"/>
      <c r="D71" s="94"/>
      <c r="E71" s="194"/>
      <c r="I71" s="137"/>
      <c r="J71" s="91"/>
    </row>
    <row r="72" spans="1:10" ht="4.5" customHeight="1">
      <c r="A72" s="85"/>
      <c r="B72" s="89"/>
      <c r="C72" s="110"/>
      <c r="D72" s="112"/>
      <c r="E72" s="194"/>
      <c r="I72" s="129"/>
      <c r="J72" s="91"/>
    </row>
    <row r="73" spans="1:10" ht="16">
      <c r="A73" s="173"/>
      <c r="B73" s="184"/>
      <c r="C73" s="110"/>
      <c r="D73" s="94"/>
      <c r="E73" s="194"/>
      <c r="I73" s="137"/>
      <c r="J73" s="91"/>
    </row>
    <row r="74" spans="1:10" ht="4" customHeight="1">
      <c r="A74" s="85"/>
      <c r="B74" s="89"/>
      <c r="C74" s="110"/>
      <c r="D74" s="94"/>
      <c r="E74" s="194"/>
      <c r="I74" s="137"/>
      <c r="J74" s="91"/>
    </row>
    <row r="75" spans="1:10" ht="16">
      <c r="A75" s="173"/>
      <c r="B75" s="184"/>
      <c r="C75" s="110"/>
      <c r="D75" s="94"/>
      <c r="E75" s="194"/>
      <c r="I75" s="137"/>
      <c r="J75" s="91"/>
    </row>
    <row r="76" spans="1:10" ht="4" customHeight="1">
      <c r="A76" s="85"/>
      <c r="B76" s="89"/>
      <c r="C76" s="110"/>
      <c r="D76" s="94"/>
      <c r="E76" s="194"/>
      <c r="I76" s="137"/>
      <c r="J76" s="91"/>
    </row>
    <row r="77" spans="1:10" ht="16">
      <c r="A77" s="173"/>
      <c r="B77" s="184"/>
      <c r="C77" s="110"/>
      <c r="D77" s="94"/>
      <c r="E77" s="194"/>
      <c r="I77" s="137"/>
      <c r="J77" s="91"/>
    </row>
    <row r="78" spans="1:10" ht="4" customHeight="1">
      <c r="A78" s="85"/>
      <c r="B78" s="89"/>
      <c r="C78" s="110"/>
      <c r="D78" s="94"/>
      <c r="E78" s="194"/>
    </row>
    <row r="79" spans="1:10" ht="17" customHeight="1">
      <c r="A79" s="179"/>
      <c r="B79" s="184"/>
      <c r="C79" s="110"/>
      <c r="D79" s="110"/>
    </row>
    <row r="80" spans="1:10" ht="4" customHeight="1">
      <c r="A80" s="85"/>
      <c r="B80" s="89"/>
      <c r="C80" s="110"/>
      <c r="D80" s="110"/>
    </row>
    <row r="81" spans="1:4" ht="17" customHeight="1">
      <c r="A81" s="179"/>
      <c r="B81" s="185"/>
      <c r="C81" s="110"/>
      <c r="D81" s="110"/>
    </row>
    <row r="82" spans="1:4" ht="4" customHeight="1">
      <c r="A82" s="85"/>
      <c r="B82" s="89"/>
      <c r="C82" s="110"/>
      <c r="D82" s="110"/>
    </row>
    <row r="83" spans="1:4" ht="17" customHeight="1">
      <c r="A83" s="95"/>
      <c r="B83" s="96"/>
      <c r="C83" s="110"/>
      <c r="D83" s="110"/>
    </row>
    <row r="84" spans="1:4" ht="4" customHeight="1">
      <c r="A84" s="97"/>
      <c r="B84" s="98"/>
      <c r="C84" s="110"/>
      <c r="D84" s="110"/>
    </row>
    <row r="85" spans="1:4">
      <c r="A85" s="111"/>
      <c r="B85" s="112"/>
      <c r="C85" s="110"/>
      <c r="D85" s="110"/>
    </row>
    <row r="86" spans="1:4" ht="4" customHeight="1">
      <c r="A86" s="130"/>
      <c r="B86" s="132"/>
      <c r="C86" s="110"/>
      <c r="D86" s="110"/>
    </row>
    <row r="87" spans="1:4">
      <c r="A87" s="130"/>
      <c r="B87" s="131"/>
      <c r="C87" s="110"/>
      <c r="D87" s="110"/>
    </row>
    <row r="88" spans="1:4" ht="4" customHeight="1">
      <c r="A88" s="130"/>
      <c r="B88" s="132"/>
      <c r="C88" s="110"/>
      <c r="D88" s="110"/>
    </row>
    <row r="89" spans="1:4">
      <c r="A89" s="130"/>
      <c r="B89" s="131"/>
      <c r="C89" s="110"/>
      <c r="D89" s="110"/>
    </row>
    <row r="90" spans="1:4" ht="4" customHeight="1">
      <c r="A90" s="130"/>
      <c r="B90" s="132"/>
      <c r="C90" s="110"/>
      <c r="D90" s="110"/>
    </row>
    <row r="91" spans="1:4">
      <c r="A91" s="130"/>
      <c r="B91" s="131"/>
      <c r="C91" s="110"/>
      <c r="D91" s="110"/>
    </row>
    <row r="92" spans="1:4" ht="4" customHeight="1">
      <c r="A92" s="130"/>
      <c r="B92" s="132"/>
      <c r="C92" s="110"/>
      <c r="D92" s="110"/>
    </row>
    <row r="93" spans="1:4">
      <c r="A93" s="130"/>
      <c r="B93" s="133"/>
      <c r="C93" s="110"/>
      <c r="D93" s="110"/>
    </row>
    <row r="94" spans="1:4" ht="4" customHeight="1">
      <c r="A94" s="130"/>
      <c r="B94" s="132"/>
      <c r="C94" s="110"/>
      <c r="D94" s="110"/>
    </row>
    <row r="95" spans="1:4">
      <c r="A95" s="130"/>
      <c r="B95" s="132"/>
      <c r="C95" s="110"/>
      <c r="D95" s="110"/>
    </row>
    <row r="96" spans="1:4" ht="4" customHeight="1">
      <c r="A96" s="130"/>
      <c r="B96" s="132"/>
      <c r="C96" s="110"/>
      <c r="D96" s="110"/>
    </row>
    <row r="97" spans="1:4">
      <c r="A97" s="130"/>
      <c r="B97" s="131"/>
      <c r="C97" s="110"/>
      <c r="D97" s="110"/>
    </row>
    <row r="98" spans="1:4" ht="4" customHeight="1">
      <c r="A98" s="130"/>
      <c r="B98" s="132"/>
      <c r="C98" s="110"/>
      <c r="D98" s="110"/>
    </row>
    <row r="99" spans="1:4">
      <c r="A99" s="130"/>
      <c r="B99" s="131"/>
      <c r="C99" s="110"/>
      <c r="D99" s="110"/>
    </row>
    <row r="100" spans="1:4" ht="4" customHeight="1">
      <c r="A100" s="130"/>
      <c r="B100" s="132"/>
      <c r="C100" s="110"/>
      <c r="D100" s="110"/>
    </row>
    <row r="101" spans="1:4">
      <c r="A101" s="130"/>
      <c r="B101" s="131"/>
      <c r="C101" s="110"/>
      <c r="D101" s="110"/>
    </row>
    <row r="102" spans="1:4" ht="4" customHeight="1">
      <c r="A102" s="130"/>
      <c r="B102" s="132"/>
      <c r="C102" s="110"/>
      <c r="D102" s="110"/>
    </row>
    <row r="103" spans="1:4">
      <c r="A103" s="130"/>
      <c r="B103" s="133"/>
      <c r="C103" s="110"/>
      <c r="D103" s="110"/>
    </row>
    <row r="104" spans="1:4" ht="4" customHeight="1">
      <c r="A104" s="130"/>
      <c r="B104" s="132"/>
      <c r="C104" s="110"/>
      <c r="D104" s="110"/>
    </row>
    <row r="105" spans="1:4">
      <c r="A105" s="130"/>
      <c r="B105" s="132"/>
      <c r="C105" s="116"/>
      <c r="D105" s="116"/>
    </row>
    <row r="106" spans="1:4" ht="4" customHeight="1">
      <c r="A106" s="111"/>
      <c r="B106" s="132"/>
      <c r="C106" s="116"/>
      <c r="D106" s="116"/>
    </row>
    <row r="107" spans="1:4">
      <c r="A107" s="111"/>
      <c r="B107" s="131"/>
      <c r="C107" s="116"/>
      <c r="D107" s="116"/>
    </row>
    <row r="108" spans="1:4" ht="4" customHeight="1">
      <c r="A108" s="111"/>
      <c r="B108" s="132"/>
      <c r="C108" s="116"/>
      <c r="D108" s="116"/>
    </row>
    <row r="109" spans="1:4">
      <c r="A109" s="111"/>
      <c r="B109" s="131"/>
      <c r="C109" s="116"/>
      <c r="D109" s="116"/>
    </row>
    <row r="110" spans="1:4" ht="4" customHeight="1">
      <c r="A110" s="111"/>
      <c r="B110" s="132"/>
      <c r="C110" s="116"/>
      <c r="D110" s="116"/>
    </row>
    <row r="111" spans="1:4">
      <c r="A111" s="111"/>
      <c r="B111" s="131"/>
      <c r="C111" s="116"/>
      <c r="D111" s="116"/>
    </row>
    <row r="112" spans="1:4" ht="4" customHeight="1">
      <c r="A112" s="111"/>
      <c r="B112" s="132"/>
      <c r="C112" s="116"/>
      <c r="D112" s="116"/>
    </row>
    <row r="113" spans="1:4">
      <c r="A113" s="111"/>
      <c r="B113" s="133"/>
      <c r="C113" s="116"/>
      <c r="D113" s="116"/>
    </row>
    <row r="114" spans="1:4" ht="4" customHeight="1">
      <c r="A114" s="111"/>
      <c r="B114" s="132"/>
      <c r="C114" s="116"/>
      <c r="D114" s="116"/>
    </row>
    <row r="115" spans="1:4">
      <c r="A115" s="111"/>
      <c r="B115" s="132"/>
      <c r="C115" s="116"/>
      <c r="D115" s="116"/>
    </row>
    <row r="116" spans="1:4" ht="4" customHeight="1">
      <c r="A116" s="111"/>
      <c r="B116" s="132"/>
      <c r="C116" s="116"/>
      <c r="D116" s="116"/>
    </row>
    <row r="117" spans="1:4">
      <c r="A117" s="111"/>
      <c r="B117" s="131"/>
      <c r="C117" s="116"/>
      <c r="D117" s="116"/>
    </row>
    <row r="118" spans="1:4" ht="4" customHeight="1">
      <c r="A118" s="111"/>
      <c r="B118" s="132"/>
      <c r="C118" s="116"/>
      <c r="D118" s="116"/>
    </row>
    <row r="119" spans="1:4">
      <c r="A119" s="111"/>
      <c r="B119" s="131"/>
      <c r="C119" s="116"/>
      <c r="D119" s="116"/>
    </row>
    <row r="120" spans="1:4" ht="4" customHeight="1">
      <c r="A120" s="111"/>
      <c r="B120" s="132"/>
      <c r="C120" s="116"/>
      <c r="D120" s="116"/>
    </row>
    <row r="121" spans="1:4">
      <c r="A121" s="111"/>
      <c r="B121" s="131"/>
      <c r="C121" s="116"/>
      <c r="D121" s="116"/>
    </row>
    <row r="122" spans="1:4" ht="4" customHeight="1">
      <c r="A122" s="111"/>
      <c r="B122" s="132"/>
      <c r="C122" s="116"/>
      <c r="D122" s="116"/>
    </row>
    <row r="123" spans="1:4">
      <c r="A123" s="111"/>
      <c r="B123" s="133"/>
      <c r="C123" s="116"/>
      <c r="D123" s="116"/>
    </row>
    <row r="124" spans="1:4" ht="4" customHeight="1">
      <c r="A124" s="111"/>
      <c r="B124" s="132"/>
      <c r="C124" s="116"/>
      <c r="D124" s="116"/>
    </row>
    <row r="125" spans="1:4">
      <c r="A125" s="111"/>
      <c r="B125" s="132"/>
      <c r="C125" s="116"/>
      <c r="D125" s="116"/>
    </row>
    <row r="126" spans="1:4" ht="4" customHeight="1">
      <c r="A126" s="111"/>
      <c r="B126" s="132"/>
      <c r="C126" s="116"/>
      <c r="D126" s="116"/>
    </row>
    <row r="127" spans="1:4">
      <c r="A127" s="111"/>
      <c r="B127" s="131"/>
      <c r="C127" s="116"/>
      <c r="D127" s="116"/>
    </row>
    <row r="128" spans="1:4" ht="4" customHeight="1">
      <c r="A128" s="111"/>
      <c r="B128" s="132"/>
      <c r="C128" s="116"/>
      <c r="D128" s="116"/>
    </row>
    <row r="129" spans="1:4">
      <c r="A129" s="111"/>
      <c r="B129" s="131"/>
      <c r="C129" s="116"/>
      <c r="D129" s="116"/>
    </row>
    <row r="130" spans="1:4" ht="4" customHeight="1">
      <c r="A130" s="111"/>
      <c r="B130" s="132"/>
      <c r="C130" s="116"/>
      <c r="D130" s="116"/>
    </row>
    <row r="131" spans="1:4">
      <c r="A131" s="111"/>
      <c r="B131" s="131"/>
      <c r="C131" s="116"/>
      <c r="D131" s="116"/>
    </row>
    <row r="132" spans="1:4" ht="4" customHeight="1">
      <c r="A132" s="111"/>
      <c r="B132" s="132"/>
      <c r="C132" s="116"/>
      <c r="D132" s="116"/>
    </row>
    <row r="133" spans="1:4">
      <c r="A133" s="111"/>
      <c r="B133" s="148"/>
      <c r="C133" s="116"/>
      <c r="D133" s="116"/>
    </row>
    <row r="134" spans="1:4" ht="4" customHeight="1">
      <c r="A134" s="111"/>
      <c r="B134" s="132"/>
      <c r="C134" s="116"/>
      <c r="D134" s="116"/>
    </row>
    <row r="135" spans="1:4">
      <c r="A135" s="111"/>
      <c r="B135" s="132"/>
      <c r="C135" s="116"/>
      <c r="D135" s="116"/>
    </row>
    <row r="136" spans="1:4">
      <c r="A136" s="111"/>
      <c r="B136" s="132"/>
      <c r="C136" s="116"/>
      <c r="D136" s="116"/>
    </row>
    <row r="137" spans="1:4">
      <c r="A137" s="111"/>
      <c r="B137" s="132"/>
      <c r="C137" s="116"/>
      <c r="D137" s="116"/>
    </row>
    <row r="138" spans="1:4">
      <c r="A138" s="111"/>
      <c r="B138" s="112"/>
      <c r="C138" s="110"/>
      <c r="D138" s="110"/>
    </row>
    <row r="139" spans="1:4">
      <c r="A139" s="111"/>
      <c r="B139" s="112"/>
      <c r="C139" s="110"/>
      <c r="D139" s="110"/>
    </row>
    <row r="140" spans="1:4">
      <c r="A140" s="111"/>
      <c r="B140" s="112"/>
      <c r="C140" s="110"/>
      <c r="D140" s="110"/>
    </row>
    <row r="141" spans="1:4">
      <c r="A141" s="111"/>
      <c r="B141" s="112"/>
      <c r="C141" s="110"/>
      <c r="D141" s="110"/>
    </row>
    <row r="142" spans="1:4">
      <c r="A142" s="111"/>
      <c r="B142" s="112"/>
      <c r="C142" s="110"/>
      <c r="D142" s="110"/>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$T$5:$T$35</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 ref="W35" r:id="rId16" xr:uid="{3F580609-B678-FA40-A1D8-36892C81B96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63" zoomScaleSheetLayoutView="100" workbookViewId="0">
      <selection activeCell="E89" sqref="E89:J89"/>
    </sheetView>
  </sheetViews>
  <sheetFormatPr baseColWidth="10" defaultColWidth="10.83203125" defaultRowHeight="13"/>
  <cols>
    <col min="1" max="1" width="4.6640625" style="277" customWidth="1"/>
    <col min="2" max="2" width="26.83203125" style="277" customWidth="1"/>
    <col min="3" max="3" width="3.1640625" style="262" customWidth="1"/>
    <col min="4" max="4" width="10.1640625" style="262" customWidth="1"/>
    <col min="5" max="7" width="18.5" style="262" customWidth="1"/>
    <col min="8" max="10" width="18" style="262" customWidth="1"/>
    <col min="11" max="11" width="10.83203125" style="261"/>
    <col min="12" max="16384" width="10.83203125" style="262"/>
  </cols>
  <sheetData>
    <row r="1" spans="1:10" ht="6" customHeight="1">
      <c r="A1" s="259"/>
      <c r="B1" s="259"/>
      <c r="C1" s="260"/>
      <c r="D1" s="260"/>
      <c r="E1" s="260"/>
      <c r="F1" s="260"/>
      <c r="G1" s="260"/>
      <c r="H1" s="260"/>
      <c r="I1" s="260"/>
      <c r="J1" s="260"/>
    </row>
    <row r="2" spans="1:10" ht="29" customHeight="1">
      <c r="A2" s="477" t="str">
        <f>'PLEASE FILL IN HERE FIRST!!!'!B3&amp;" "&amp;"["&amp;'PLEASE FILL IN HERE FIRST!!!'!B5&amp;"]"</f>
        <v xml:space="preserve"> [Pan American Singles Qualification]</v>
      </c>
      <c r="B2" s="477"/>
      <c r="C2" s="477"/>
      <c r="D2" s="477"/>
      <c r="E2" s="477"/>
      <c r="F2" s="477"/>
      <c r="G2" s="477"/>
      <c r="H2" s="477"/>
      <c r="I2" s="477"/>
      <c r="J2" s="477"/>
    </row>
    <row r="3" spans="1:10" ht="29" customHeight="1">
      <c r="A3" s="477" t="str">
        <f>'PLEASE FILL IN HERE FIRST!!!'!B7</f>
        <v>San Jose, Costa Rica</v>
      </c>
      <c r="B3" s="477"/>
      <c r="C3" s="477"/>
      <c r="D3" s="477"/>
      <c r="E3" s="477"/>
      <c r="F3" s="477"/>
      <c r="G3" s="477"/>
      <c r="H3" s="477"/>
      <c r="I3" s="477"/>
      <c r="J3" s="477"/>
    </row>
    <row r="4" spans="1:10" ht="29" customHeight="1">
      <c r="A4" s="263"/>
      <c r="B4" s="481" t="s">
        <v>194</v>
      </c>
      <c r="C4" s="481"/>
      <c r="D4" s="481"/>
      <c r="E4" s="481"/>
      <c r="F4" s="481"/>
      <c r="G4" s="481"/>
      <c r="H4" s="481"/>
      <c r="I4" s="481"/>
      <c r="J4" s="481"/>
    </row>
    <row r="5" spans="1:10" ht="29" customHeight="1">
      <c r="A5" s="264"/>
      <c r="B5" s="264"/>
      <c r="C5" s="265"/>
      <c r="D5" s="265"/>
      <c r="E5" s="265"/>
      <c r="F5" s="265"/>
      <c r="G5" s="265"/>
      <c r="H5" s="265"/>
      <c r="I5" s="265"/>
      <c r="J5" s="265"/>
    </row>
    <row r="6" spans="1:10" ht="22" customHeight="1">
      <c r="A6" s="478" t="s">
        <v>182</v>
      </c>
      <c r="B6" s="478"/>
      <c r="C6" s="478"/>
      <c r="D6" s="478"/>
      <c r="E6" s="478"/>
      <c r="F6" s="478"/>
      <c r="G6" s="478"/>
      <c r="H6" s="478"/>
      <c r="I6" s="478"/>
      <c r="J6" s="478"/>
    </row>
    <row r="7" spans="1:10" ht="16" customHeight="1">
      <c r="A7" s="533"/>
      <c r="B7" s="533"/>
      <c r="C7" s="533"/>
      <c r="D7" s="533"/>
      <c r="E7" s="533"/>
      <c r="F7" s="533"/>
      <c r="G7" s="533"/>
      <c r="H7" s="533"/>
      <c r="I7" s="533"/>
      <c r="J7" s="533"/>
    </row>
    <row r="8" spans="1:10" ht="13" customHeight="1">
      <c r="A8" s="266">
        <v>1</v>
      </c>
      <c r="B8" s="267" t="s">
        <v>139</v>
      </c>
      <c r="C8" s="268"/>
      <c r="D8" s="269">
        <v>1</v>
      </c>
      <c r="E8" s="480"/>
      <c r="F8" s="480"/>
      <c r="G8" s="480"/>
      <c r="H8" s="480"/>
      <c r="I8" s="480"/>
      <c r="J8" s="480"/>
    </row>
    <row r="9" spans="1:10" ht="13" customHeight="1">
      <c r="A9" s="270"/>
      <c r="B9" s="270"/>
      <c r="C9" s="271"/>
      <c r="D9" s="272">
        <v>2</v>
      </c>
      <c r="E9" s="487"/>
      <c r="F9" s="487"/>
      <c r="G9" s="487"/>
      <c r="H9" s="487"/>
      <c r="I9" s="487"/>
      <c r="J9" s="487"/>
    </row>
    <row r="10" spans="1:10" ht="13" customHeight="1">
      <c r="A10" s="270"/>
      <c r="B10" s="270"/>
      <c r="C10" s="271"/>
      <c r="D10" s="272">
        <v>3</v>
      </c>
      <c r="E10" s="479"/>
      <c r="F10" s="479"/>
      <c r="G10" s="479"/>
      <c r="H10" s="479"/>
      <c r="I10" s="479"/>
      <c r="J10" s="479"/>
    </row>
    <row r="11" spans="1:10" ht="13" customHeight="1">
      <c r="A11" s="270"/>
      <c r="B11" s="270"/>
      <c r="C11" s="271"/>
      <c r="D11" s="273" t="s">
        <v>140</v>
      </c>
      <c r="E11" s="487"/>
      <c r="F11" s="487"/>
      <c r="G11" s="487"/>
      <c r="H11" s="487"/>
      <c r="I11" s="487"/>
      <c r="J11" s="487"/>
    </row>
    <row r="12" spans="1:10" ht="13" customHeight="1">
      <c r="A12" s="270"/>
      <c r="B12" s="270"/>
      <c r="C12" s="271"/>
      <c r="D12" s="273" t="s">
        <v>109</v>
      </c>
      <c r="E12" s="479"/>
      <c r="F12" s="479"/>
      <c r="G12" s="479"/>
      <c r="H12" s="479"/>
      <c r="I12" s="479"/>
      <c r="J12" s="479"/>
    </row>
    <row r="13" spans="1:10" ht="13" customHeight="1">
      <c r="A13" s="270"/>
      <c r="B13" s="270"/>
      <c r="C13" s="271"/>
      <c r="D13" s="273" t="s">
        <v>214</v>
      </c>
      <c r="E13" s="495"/>
      <c r="F13" s="495"/>
      <c r="G13" s="495"/>
      <c r="H13" s="495"/>
      <c r="I13" s="495"/>
      <c r="J13" s="495"/>
    </row>
    <row r="14" spans="1:10" ht="13" customHeight="1">
      <c r="A14" s="274"/>
      <c r="B14" s="274"/>
      <c r="C14" s="275"/>
      <c r="D14" s="276" t="s">
        <v>328</v>
      </c>
      <c r="E14" s="493"/>
      <c r="F14" s="493"/>
      <c r="G14" s="493"/>
      <c r="H14" s="493"/>
      <c r="I14" s="493"/>
      <c r="J14" s="493"/>
    </row>
    <row r="15" spans="1:10" ht="10" customHeight="1">
      <c r="D15" s="278"/>
    </row>
    <row r="16" spans="1:10" ht="13" customHeight="1">
      <c r="A16" s="266" t="s">
        <v>16</v>
      </c>
      <c r="B16" s="267" t="s">
        <v>170</v>
      </c>
      <c r="C16" s="268"/>
      <c r="D16" s="279" t="s">
        <v>111</v>
      </c>
      <c r="E16" s="480"/>
      <c r="F16" s="480"/>
      <c r="G16" s="480"/>
      <c r="H16" s="480"/>
      <c r="I16" s="480"/>
      <c r="J16" s="480"/>
    </row>
    <row r="17" spans="1:11" ht="13" customHeight="1">
      <c r="A17" s="270"/>
      <c r="B17" s="270"/>
      <c r="C17" s="271"/>
      <c r="D17" s="273" t="s">
        <v>140</v>
      </c>
      <c r="E17" s="479"/>
      <c r="F17" s="479"/>
      <c r="G17" s="479"/>
      <c r="H17" s="479"/>
      <c r="I17" s="479"/>
      <c r="J17" s="479"/>
    </row>
    <row r="18" spans="1:11" ht="13" customHeight="1">
      <c r="A18" s="270"/>
      <c r="B18" s="270"/>
      <c r="C18" s="271"/>
      <c r="D18" s="273" t="s">
        <v>109</v>
      </c>
      <c r="E18" s="479"/>
      <c r="F18" s="479"/>
      <c r="G18" s="479"/>
      <c r="H18" s="479"/>
      <c r="I18" s="479"/>
      <c r="J18" s="479"/>
    </row>
    <row r="19" spans="1:11" ht="13" customHeight="1">
      <c r="A19" s="274"/>
      <c r="B19" s="274"/>
      <c r="C19" s="275"/>
      <c r="D19" s="276" t="s">
        <v>214</v>
      </c>
      <c r="E19" s="493"/>
      <c r="F19" s="493"/>
      <c r="G19" s="493"/>
      <c r="H19" s="493"/>
      <c r="I19" s="493"/>
      <c r="J19" s="493"/>
    </row>
    <row r="20" spans="1:11" ht="10" customHeight="1">
      <c r="D20" s="278"/>
    </row>
    <row r="21" spans="1:11" ht="13" customHeight="1">
      <c r="A21" s="266" t="s">
        <v>17</v>
      </c>
      <c r="B21" s="267" t="s">
        <v>18</v>
      </c>
      <c r="C21" s="268"/>
      <c r="D21" s="279" t="s">
        <v>111</v>
      </c>
      <c r="E21" s="480"/>
      <c r="F21" s="480"/>
      <c r="G21" s="480"/>
      <c r="H21" s="480"/>
      <c r="I21" s="480"/>
      <c r="J21" s="480"/>
    </row>
    <row r="22" spans="1:11" ht="13" customHeight="1">
      <c r="A22" s="270"/>
      <c r="B22" s="270"/>
      <c r="C22" s="271"/>
      <c r="D22" s="273" t="s">
        <v>140</v>
      </c>
      <c r="E22" s="479"/>
      <c r="F22" s="479"/>
      <c r="G22" s="479"/>
      <c r="H22" s="479"/>
      <c r="I22" s="479"/>
      <c r="J22" s="479"/>
    </row>
    <row r="23" spans="1:11" ht="13" customHeight="1">
      <c r="A23" s="270"/>
      <c r="B23" s="270"/>
      <c r="C23" s="271"/>
      <c r="D23" s="273" t="s">
        <v>109</v>
      </c>
      <c r="E23" s="479"/>
      <c r="F23" s="479"/>
      <c r="G23" s="479"/>
      <c r="H23" s="479"/>
      <c r="I23" s="479"/>
      <c r="J23" s="479"/>
    </row>
    <row r="24" spans="1:11" ht="13" customHeight="1">
      <c r="A24" s="274"/>
      <c r="B24" s="274"/>
      <c r="C24" s="275"/>
      <c r="D24" s="276" t="s">
        <v>214</v>
      </c>
      <c r="E24" s="493"/>
      <c r="F24" s="494"/>
      <c r="G24" s="494"/>
      <c r="H24" s="494"/>
      <c r="I24" s="494"/>
      <c r="J24" s="494"/>
    </row>
    <row r="25" spans="1:11" ht="10" customHeight="1">
      <c r="D25" s="278"/>
    </row>
    <row r="26" spans="1:11" ht="13" customHeight="1">
      <c r="A26" s="266" t="s">
        <v>23</v>
      </c>
      <c r="B26" s="267" t="s">
        <v>24</v>
      </c>
      <c r="C26" s="268"/>
      <c r="D26" s="279" t="s">
        <v>111</v>
      </c>
      <c r="E26" s="480"/>
      <c r="F26" s="480"/>
      <c r="G26" s="480"/>
      <c r="H26" s="480"/>
      <c r="I26" s="480"/>
      <c r="J26" s="480"/>
    </row>
    <row r="27" spans="1:11" ht="13" customHeight="1">
      <c r="A27" s="270"/>
      <c r="B27" s="270"/>
      <c r="C27" s="271"/>
      <c r="D27" s="273" t="s">
        <v>140</v>
      </c>
      <c r="E27" s="479"/>
      <c r="F27" s="479"/>
      <c r="G27" s="479"/>
      <c r="H27" s="479"/>
      <c r="I27" s="479"/>
      <c r="J27" s="479"/>
    </row>
    <row r="28" spans="1:11" ht="13" customHeight="1">
      <c r="A28" s="270"/>
      <c r="B28" s="270"/>
      <c r="C28" s="271"/>
      <c r="D28" s="273" t="s">
        <v>109</v>
      </c>
      <c r="E28" s="479"/>
      <c r="F28" s="479"/>
      <c r="G28" s="479"/>
      <c r="H28" s="479"/>
      <c r="I28" s="479"/>
      <c r="J28" s="479"/>
    </row>
    <row r="29" spans="1:11" ht="13" customHeight="1">
      <c r="A29" s="274"/>
      <c r="B29" s="274"/>
      <c r="C29" s="275"/>
      <c r="D29" s="276" t="s">
        <v>214</v>
      </c>
      <c r="E29" s="493"/>
      <c r="F29" s="494"/>
      <c r="G29" s="494"/>
      <c r="H29" s="494"/>
      <c r="I29" s="494"/>
      <c r="J29" s="494"/>
    </row>
    <row r="30" spans="1:11" ht="10" customHeight="1">
      <c r="A30" s="259"/>
      <c r="B30" s="259"/>
      <c r="C30" s="260"/>
      <c r="D30" s="280"/>
      <c r="E30" s="281"/>
      <c r="F30" s="282"/>
      <c r="G30" s="282"/>
      <c r="H30" s="282"/>
      <c r="I30" s="282"/>
      <c r="J30" s="282"/>
      <c r="K30" s="283"/>
    </row>
    <row r="31" spans="1:11" ht="13" customHeight="1">
      <c r="A31" s="266">
        <v>3</v>
      </c>
      <c r="B31" s="267" t="s">
        <v>166</v>
      </c>
      <c r="C31" s="268"/>
      <c r="D31" s="279" t="s">
        <v>111</v>
      </c>
      <c r="E31" s="509" t="str">
        <f>'PLEASE FILL IN HERE FIRST!!!'!B15</f>
        <v>Freddy ALMENDARIZ</v>
      </c>
      <c r="F31" s="509"/>
      <c r="G31" s="509"/>
      <c r="H31" s="509"/>
      <c r="I31" s="509"/>
      <c r="J31" s="509"/>
    </row>
    <row r="32" spans="1:11" ht="13" customHeight="1">
      <c r="A32" s="270"/>
      <c r="B32" s="270"/>
      <c r="C32" s="271"/>
      <c r="D32" s="273" t="s">
        <v>140</v>
      </c>
      <c r="E32" s="522" t="str">
        <f>'PLEASE FILL IN HERE FIRST!!!'!B17</f>
        <v>00593 98 86 69 084</v>
      </c>
      <c r="F32" s="522"/>
      <c r="G32" s="522"/>
      <c r="H32" s="522"/>
      <c r="I32" s="522"/>
      <c r="J32" s="522"/>
    </row>
    <row r="33" spans="1:10" ht="13" customHeight="1">
      <c r="A33" s="270"/>
      <c r="B33" s="270"/>
      <c r="C33" s="271"/>
      <c r="D33" s="273" t="s">
        <v>109</v>
      </c>
      <c r="E33" s="522" t="str">
        <f>'PLEASE FILL IN HERE FIRST!!!'!B19</f>
        <v>no Fax</v>
      </c>
      <c r="F33" s="522"/>
      <c r="G33" s="522"/>
      <c r="H33" s="522"/>
      <c r="I33" s="522"/>
      <c r="J33" s="522"/>
    </row>
    <row r="34" spans="1:10" ht="13" customHeight="1">
      <c r="A34" s="274"/>
      <c r="B34" s="274"/>
      <c r="C34" s="275"/>
      <c r="D34" s="276" t="s">
        <v>214</v>
      </c>
      <c r="E34" s="543" t="str">
        <f>'PLEASE FILL IN HERE FIRST!!!'!B21</f>
        <v>falmendariz@ittf.com</v>
      </c>
      <c r="F34" s="544"/>
      <c r="G34" s="544"/>
      <c r="H34" s="544"/>
      <c r="I34" s="544"/>
      <c r="J34" s="544"/>
    </row>
    <row r="35" spans="1:10" ht="10" customHeight="1">
      <c r="D35" s="278"/>
    </row>
    <row r="36" spans="1:10" ht="13" customHeight="1">
      <c r="A36" s="266">
        <v>4</v>
      </c>
      <c r="B36" s="267" t="s">
        <v>141</v>
      </c>
      <c r="C36" s="268"/>
      <c r="D36" s="269">
        <v>1</v>
      </c>
      <c r="E36" s="480"/>
      <c r="F36" s="480"/>
      <c r="G36" s="480"/>
      <c r="H36" s="480"/>
      <c r="I36" s="480"/>
      <c r="J36" s="480"/>
    </row>
    <row r="37" spans="1:10" ht="13" customHeight="1">
      <c r="A37" s="270"/>
      <c r="B37" s="270"/>
      <c r="C37" s="271"/>
      <c r="D37" s="272">
        <v>2</v>
      </c>
      <c r="E37" s="487"/>
      <c r="F37" s="487"/>
      <c r="G37" s="487"/>
      <c r="H37" s="487"/>
      <c r="I37" s="487"/>
      <c r="J37" s="487"/>
    </row>
    <row r="38" spans="1:10" ht="13" customHeight="1">
      <c r="A38" s="270"/>
      <c r="B38" s="270"/>
      <c r="C38" s="271"/>
      <c r="D38" s="272">
        <v>3</v>
      </c>
      <c r="E38" s="487"/>
      <c r="F38" s="487"/>
      <c r="G38" s="487"/>
      <c r="H38" s="487"/>
      <c r="I38" s="487"/>
      <c r="J38" s="487"/>
    </row>
    <row r="39" spans="1:10" ht="13" customHeight="1">
      <c r="A39" s="270"/>
      <c r="B39" s="270"/>
      <c r="C39" s="271"/>
      <c r="D39" s="273" t="s">
        <v>140</v>
      </c>
      <c r="E39" s="479"/>
      <c r="F39" s="479"/>
      <c r="G39" s="479"/>
      <c r="H39" s="479"/>
      <c r="I39" s="479"/>
      <c r="J39" s="479"/>
    </row>
    <row r="40" spans="1:10" ht="13" hidden="1" customHeight="1">
      <c r="A40" s="270"/>
      <c r="B40" s="270"/>
      <c r="C40" s="271"/>
      <c r="D40" s="273" t="s">
        <v>109</v>
      </c>
      <c r="E40" s="530"/>
      <c r="F40" s="530"/>
      <c r="G40" s="530"/>
      <c r="H40" s="530"/>
      <c r="I40" s="530"/>
      <c r="J40" s="530"/>
    </row>
    <row r="41" spans="1:10" ht="13" customHeight="1">
      <c r="A41" s="270"/>
      <c r="B41" s="270"/>
      <c r="C41" s="271"/>
      <c r="D41" s="273" t="s">
        <v>214</v>
      </c>
      <c r="E41" s="495"/>
      <c r="F41" s="495"/>
      <c r="G41" s="495"/>
      <c r="H41" s="495"/>
      <c r="I41" s="495"/>
      <c r="J41" s="495"/>
    </row>
    <row r="42" spans="1:10" ht="13" customHeight="1">
      <c r="A42" s="274"/>
      <c r="B42" s="274"/>
      <c r="C42" s="275"/>
      <c r="D42" s="276" t="s">
        <v>328</v>
      </c>
      <c r="E42" s="493"/>
      <c r="F42" s="493"/>
      <c r="G42" s="493"/>
      <c r="H42" s="493"/>
      <c r="I42" s="493"/>
      <c r="J42" s="493"/>
    </row>
    <row r="43" spans="1:10" ht="10" customHeight="1">
      <c r="D43" s="278"/>
    </row>
    <row r="44" spans="1:10" ht="13" customHeight="1">
      <c r="A44" s="266">
        <v>5</v>
      </c>
      <c r="B44" s="267" t="s">
        <v>142</v>
      </c>
      <c r="C44" s="268"/>
      <c r="D44" s="269">
        <v>1</v>
      </c>
      <c r="E44" s="509" t="str">
        <f>'PLEASE FILL IN HERE FIRST!!!'!B53</f>
        <v>Men's Singles (MS)</v>
      </c>
      <c r="F44" s="509"/>
      <c r="G44" s="284" t="b">
        <f>'PLEASE FILL IN HERE FIRST!!!'!A53</f>
        <v>0</v>
      </c>
      <c r="H44" s="285"/>
      <c r="I44" s="285"/>
      <c r="J44" s="286"/>
    </row>
    <row r="45" spans="1:10" ht="13" customHeight="1">
      <c r="A45" s="270"/>
      <c r="B45" s="270"/>
      <c r="C45" s="271"/>
      <c r="D45" s="272">
        <v>2</v>
      </c>
      <c r="E45" s="542" t="str">
        <f>'PLEASE FILL IN HERE FIRST!!!'!B55</f>
        <v>Women's Singles (WS)</v>
      </c>
      <c r="F45" s="522"/>
      <c r="G45" s="287" t="b">
        <f>'PLEASE FILL IN HERE FIRST!!!'!A55</f>
        <v>0</v>
      </c>
      <c r="H45" s="288"/>
      <c r="I45" s="288"/>
      <c r="J45" s="289"/>
    </row>
    <row r="46" spans="1:10" ht="13" customHeight="1">
      <c r="A46" s="486"/>
      <c r="B46" s="486"/>
      <c r="C46" s="486"/>
      <c r="D46" s="272">
        <v>3</v>
      </c>
      <c r="E46" s="529" t="str">
        <f>'PLEASE FILL IN HERE FIRST!!!'!B57</f>
        <v>Men's Doubles (MD)</v>
      </c>
      <c r="F46" s="529"/>
      <c r="G46" s="290" t="b">
        <f>'PLEASE FILL IN HERE FIRST!!!'!A57</f>
        <v>0</v>
      </c>
      <c r="H46" s="288"/>
      <c r="I46" s="288"/>
      <c r="J46" s="291"/>
    </row>
    <row r="47" spans="1:10" ht="13" customHeight="1">
      <c r="A47" s="486"/>
      <c r="B47" s="486"/>
      <c r="C47" s="486"/>
      <c r="D47" s="272">
        <v>4</v>
      </c>
      <c r="E47" s="529" t="str">
        <f>'PLEASE FILL IN HERE FIRST!!!'!B59</f>
        <v>Women's Doubles (WD)</v>
      </c>
      <c r="F47" s="529"/>
      <c r="G47" s="290" t="b">
        <f>'PLEASE FILL IN HERE FIRST!!!'!A57</f>
        <v>0</v>
      </c>
      <c r="H47" s="288"/>
      <c r="I47" s="288"/>
      <c r="J47" s="287"/>
    </row>
    <row r="48" spans="1:10" ht="15" hidden="1" customHeight="1">
      <c r="A48" s="486"/>
      <c r="B48" s="486"/>
      <c r="C48" s="486"/>
      <c r="D48" s="272">
        <v>5</v>
      </c>
      <c r="E48" s="523" t="e">
        <f>IF('PLEASE FILL IN HERE FIRST!!!'!A61="mandatory event",'PLEASE FILL IN HERE FIRST!!!'!B61,IF('PLEASE FILL IN HERE FIRST!!!'!A61="confirmed event",'PLEASE FILL IN HERE FIRST!!!'!B61,IF('PLEASE FILL IN HERE FIRST!!!'!A61="No"," ")))</f>
        <v>#REF!</v>
      </c>
      <c r="F48" s="523"/>
      <c r="G48" s="290" t="e">
        <f>'PLEASE FILL IN HERE FIRST!!!'!A61</f>
        <v>#REF!</v>
      </c>
      <c r="H48" s="292"/>
      <c r="I48" s="292"/>
      <c r="J48" s="292"/>
    </row>
    <row r="49" spans="1:10" ht="15" customHeight="1">
      <c r="A49" s="486"/>
      <c r="B49" s="486"/>
      <c r="C49" s="486"/>
      <c r="D49" s="272">
        <v>5</v>
      </c>
      <c r="E49" s="523" t="e">
        <f>IF('PLEASE FILL IN HERE FIRST!!!'!A63="mandatory event",'PLEASE FILL IN HERE FIRST!!!'!B63,IF('PLEASE FILL IN HERE FIRST!!!'!A63="confirmed event",'PLEASE FILL IN HERE FIRST!!!'!B63,IF('PLEASE FILL IN HERE FIRST!!!'!A63="No"," ")))</f>
        <v>#REF!</v>
      </c>
      <c r="F49" s="523"/>
      <c r="G49" s="290" t="e">
        <f>'PLEASE FILL IN HERE FIRST!!!'!A63</f>
        <v>#REF!</v>
      </c>
      <c r="H49" s="524" t="s">
        <v>436</v>
      </c>
      <c r="I49" s="524"/>
      <c r="J49" s="524"/>
    </row>
    <row r="50" spans="1:10" ht="15" customHeight="1">
      <c r="A50" s="486"/>
      <c r="B50" s="486"/>
      <c r="C50" s="486"/>
      <c r="D50" s="272">
        <v>6</v>
      </c>
      <c r="E50" s="523" t="e">
        <f>IF('PLEASE FILL IN HERE FIRST!!!'!A65="mandatory event",'PLEASE FILL IN HERE FIRST!!!'!B65,IF('PLEASE FILL IN HERE FIRST!!!'!A65="confirmed event",'PLEASE FILL IN HERE FIRST!!!'!B65,IF('PLEASE FILL IN HERE FIRST!!!'!A65="No"," ")))</f>
        <v>#REF!</v>
      </c>
      <c r="F50" s="523"/>
      <c r="G50" s="290" t="e">
        <f>'PLEASE FILL IN HERE FIRST!!!'!A65</f>
        <v>#REF!</v>
      </c>
      <c r="H50" s="524"/>
      <c r="I50" s="524"/>
      <c r="J50" s="524"/>
    </row>
    <row r="51" spans="1:10" ht="15" customHeight="1">
      <c r="A51" s="274"/>
      <c r="B51" s="274"/>
      <c r="C51" s="275"/>
      <c r="D51" s="293"/>
      <c r="E51" s="527" t="e">
        <f>IF(E49="U21 Men's Singles (U21 MS)","Under 21 Category for 2018 : Born on or after January 1st, 1997"," ")</f>
        <v>#REF!</v>
      </c>
      <c r="F51" s="527"/>
      <c r="G51" s="527"/>
      <c r="H51" s="527"/>
      <c r="I51" s="527"/>
      <c r="J51" s="527"/>
    </row>
    <row r="52" spans="1:10" ht="10" customHeight="1">
      <c r="E52" s="278"/>
      <c r="F52" s="278"/>
      <c r="G52" s="278"/>
      <c r="H52" s="278"/>
      <c r="I52" s="278"/>
      <c r="J52" s="278"/>
    </row>
    <row r="53" spans="1:10" ht="13" customHeight="1">
      <c r="A53" s="294">
        <v>6</v>
      </c>
      <c r="B53" s="295" t="s">
        <v>143</v>
      </c>
      <c r="C53" s="296"/>
      <c r="D53" s="297"/>
      <c r="E53" s="298" t="s">
        <v>418</v>
      </c>
      <c r="F53" s="299">
        <f>'PLEASE FILL IN HERE FIRST!!!'!B9</f>
        <v>44328</v>
      </c>
      <c r="G53" s="299" t="e">
        <f>INDEX(#REF!,MATCH('PLEASE FILL IN HERE FIRST!!!'!B7,#REF!,0))</f>
        <v>#REF!</v>
      </c>
      <c r="H53" s="255" t="s">
        <v>565</v>
      </c>
      <c r="I53" s="299" t="e">
        <f>INDEX(#REF!,MATCH('PLEASE FILL IN HERE FIRST!!!'!B7,#REF!,0))</f>
        <v>#REF!</v>
      </c>
      <c r="J53" s="299">
        <f>'PLEASE FILL IN HERE FIRST!!!'!D9</f>
        <v>44329</v>
      </c>
    </row>
    <row r="54" spans="1:10" ht="10" customHeight="1">
      <c r="E54" s="278"/>
      <c r="F54" s="278"/>
      <c r="G54" s="278"/>
      <c r="H54" s="278"/>
      <c r="I54" s="278"/>
      <c r="J54" s="278"/>
    </row>
    <row r="55" spans="1:10" ht="13" customHeight="1">
      <c r="A55" s="294">
        <v>7</v>
      </c>
      <c r="B55" s="295" t="s">
        <v>144</v>
      </c>
      <c r="C55" s="296"/>
      <c r="D55" s="297"/>
      <c r="E55" s="254" t="e">
        <f>INDEX(#REF!,MATCH('PLEASE FILL IN HERE FIRST!!!'!B7,#REF!,0))</f>
        <v>#REF!</v>
      </c>
      <c r="F55" s="255" t="e">
        <f>INDEX(#REF!,MATCH('PLEASE FILL IN HERE FIRST!!!'!B7,#REF!,0))</f>
        <v>#REF!</v>
      </c>
      <c r="G55" s="531" t="s">
        <v>409</v>
      </c>
      <c r="H55" s="531"/>
      <c r="I55" s="531"/>
      <c r="J55" s="531"/>
    </row>
    <row r="56" spans="1:10" ht="10" customHeight="1">
      <c r="E56" s="278"/>
      <c r="F56" s="278"/>
      <c r="G56" s="278"/>
      <c r="H56" s="278"/>
      <c r="I56" s="278"/>
      <c r="J56" s="278"/>
    </row>
    <row r="57" spans="1:10" ht="13" customHeight="1">
      <c r="A57" s="266">
        <v>8</v>
      </c>
      <c r="B57" s="267" t="s">
        <v>165</v>
      </c>
      <c r="C57" s="268"/>
      <c r="D57" s="300"/>
      <c r="E57" s="301" t="s">
        <v>145</v>
      </c>
      <c r="F57" s="286"/>
      <c r="G57" s="302"/>
      <c r="H57" s="303" t="s">
        <v>146</v>
      </c>
      <c r="I57" s="304"/>
      <c r="J57" s="286" t="s">
        <v>147</v>
      </c>
    </row>
    <row r="58" spans="1:10" ht="13" customHeight="1">
      <c r="A58" s="270"/>
      <c r="B58" s="270"/>
      <c r="C58" s="271"/>
      <c r="D58" s="271"/>
      <c r="E58" s="305" t="s">
        <v>146</v>
      </c>
      <c r="F58" s="487"/>
      <c r="G58" s="487"/>
      <c r="H58" s="487"/>
      <c r="I58" s="487"/>
      <c r="J58" s="487"/>
    </row>
    <row r="59" spans="1:10" ht="13" customHeight="1">
      <c r="A59" s="274"/>
      <c r="B59" s="274"/>
      <c r="C59" s="274"/>
      <c r="D59" s="274"/>
      <c r="E59" s="519" t="s">
        <v>342</v>
      </c>
      <c r="F59" s="519"/>
      <c r="G59" s="519"/>
      <c r="H59" s="519"/>
      <c r="I59" s="519"/>
      <c r="J59" s="519"/>
    </row>
    <row r="60" spans="1:10" ht="10" customHeight="1">
      <c r="E60" s="260"/>
      <c r="F60" s="260"/>
      <c r="G60" s="260"/>
      <c r="H60" s="260"/>
      <c r="I60" s="260"/>
      <c r="J60" s="260"/>
    </row>
    <row r="61" spans="1:10" ht="13" customHeight="1">
      <c r="A61" s="266">
        <v>9</v>
      </c>
      <c r="B61" s="267" t="s">
        <v>202</v>
      </c>
      <c r="C61" s="528" t="s">
        <v>21</v>
      </c>
      <c r="D61" s="528"/>
      <c r="E61" s="306"/>
      <c r="F61" s="525"/>
      <c r="G61" s="525"/>
      <c r="H61" s="307" t="s">
        <v>89</v>
      </c>
      <c r="I61" s="308" t="s">
        <v>313</v>
      </c>
      <c r="J61" s="309"/>
    </row>
    <row r="62" spans="1:10" ht="13" customHeight="1">
      <c r="A62" s="310"/>
      <c r="B62" s="310"/>
      <c r="C62" s="311"/>
      <c r="D62" s="273" t="s">
        <v>22</v>
      </c>
      <c r="E62" s="312"/>
      <c r="F62" s="520"/>
      <c r="G62" s="521"/>
      <c r="H62" s="313" t="s">
        <v>89</v>
      </c>
      <c r="I62" s="313"/>
      <c r="J62" s="313"/>
    </row>
    <row r="63" spans="1:10" ht="13" customHeight="1">
      <c r="A63" s="270"/>
      <c r="B63" s="270"/>
      <c r="C63" s="273"/>
      <c r="D63" s="273" t="s">
        <v>148</v>
      </c>
      <c r="E63" s="314"/>
      <c r="F63" s="512"/>
      <c r="G63" s="512"/>
      <c r="H63" s="313" t="s">
        <v>445</v>
      </c>
      <c r="I63" s="313"/>
      <c r="J63" s="313"/>
    </row>
    <row r="64" spans="1:10" ht="13" customHeight="1">
      <c r="A64" s="274"/>
      <c r="B64" s="274"/>
      <c r="C64" s="315"/>
      <c r="D64" s="276" t="s">
        <v>149</v>
      </c>
      <c r="E64" s="316"/>
      <c r="F64" s="526"/>
      <c r="G64" s="526"/>
      <c r="H64" s="317"/>
      <c r="I64" s="318"/>
      <c r="J64" s="318"/>
    </row>
    <row r="65" spans="1:10" ht="10" customHeight="1"/>
    <row r="66" spans="1:10" ht="13" customHeight="1">
      <c r="A66" s="266">
        <v>10</v>
      </c>
      <c r="B66" s="267" t="s">
        <v>150</v>
      </c>
      <c r="C66" s="268"/>
      <c r="D66" s="300"/>
      <c r="E66" s="319" t="s">
        <v>566</v>
      </c>
      <c r="F66" s="319"/>
      <c r="G66" s="320" t="e">
        <f>'PLEASE FILL IN HERE FIRST!!!'!B41</f>
        <v>#REF!</v>
      </c>
      <c r="H66" s="321"/>
      <c r="I66" s="319"/>
      <c r="J66" s="319"/>
    </row>
    <row r="67" spans="1:10" ht="13" customHeight="1">
      <c r="A67" s="274"/>
      <c r="B67" s="322"/>
      <c r="C67" s="323"/>
      <c r="D67" s="275"/>
      <c r="E67" s="324" t="s">
        <v>151</v>
      </c>
      <c r="F67" s="324"/>
      <c r="G67" s="325"/>
      <c r="H67" s="326" t="s">
        <v>152</v>
      </c>
      <c r="I67" s="324"/>
      <c r="J67" s="324"/>
    </row>
    <row r="68" spans="1:10" ht="10" customHeight="1">
      <c r="A68" s="259"/>
      <c r="B68" s="259"/>
      <c r="C68" s="260"/>
      <c r="D68" s="260"/>
      <c r="E68" s="291"/>
      <c r="F68" s="291"/>
      <c r="G68" s="291"/>
      <c r="H68" s="291"/>
      <c r="I68" s="291"/>
      <c r="J68" s="291"/>
    </row>
    <row r="69" spans="1:10" ht="13" customHeight="1">
      <c r="A69" s="266">
        <v>11</v>
      </c>
      <c r="B69" s="267" t="s">
        <v>153</v>
      </c>
      <c r="C69" s="268"/>
      <c r="D69" s="327" t="s">
        <v>129</v>
      </c>
      <c r="E69" s="532" t="s">
        <v>330</v>
      </c>
      <c r="F69" s="532"/>
      <c r="G69" s="532"/>
      <c r="H69" s="532"/>
      <c r="I69" s="532"/>
      <c r="J69" s="532"/>
    </row>
    <row r="70" spans="1:10" ht="13" customHeight="1">
      <c r="A70" s="310"/>
      <c r="B70" s="310"/>
      <c r="C70" s="328"/>
      <c r="D70" s="329"/>
      <c r="E70" s="513" t="s">
        <v>331</v>
      </c>
      <c r="F70" s="513"/>
      <c r="G70" s="513"/>
      <c r="H70" s="513"/>
      <c r="I70" s="513"/>
      <c r="J70" s="513"/>
    </row>
    <row r="71" spans="1:10" ht="13" customHeight="1">
      <c r="A71" s="310"/>
      <c r="B71" s="310"/>
      <c r="C71" s="328"/>
      <c r="D71" s="329"/>
      <c r="E71" s="513" t="s">
        <v>221</v>
      </c>
      <c r="F71" s="513"/>
      <c r="G71" s="513"/>
      <c r="H71" s="513"/>
      <c r="I71" s="513"/>
      <c r="J71" s="513"/>
    </row>
    <row r="72" spans="1:10" ht="13" customHeight="1">
      <c r="A72" s="310"/>
      <c r="B72" s="310"/>
      <c r="C72" s="328"/>
      <c r="D72" s="329"/>
      <c r="E72" s="513" t="s">
        <v>220</v>
      </c>
      <c r="F72" s="513"/>
      <c r="G72" s="513"/>
      <c r="H72" s="513"/>
      <c r="I72" s="513"/>
      <c r="J72" s="513"/>
    </row>
    <row r="73" spans="1:10" ht="5" customHeight="1">
      <c r="A73" s="310"/>
      <c r="B73" s="310"/>
      <c r="C73" s="328"/>
      <c r="D73" s="329"/>
      <c r="E73" s="512"/>
      <c r="F73" s="512"/>
      <c r="G73" s="512"/>
      <c r="H73" s="512"/>
      <c r="I73" s="512"/>
      <c r="J73" s="512"/>
    </row>
    <row r="74" spans="1:10" ht="15">
      <c r="A74" s="270"/>
      <c r="B74" s="330"/>
      <c r="C74" s="271"/>
      <c r="D74" s="508"/>
      <c r="E74" s="289" t="s">
        <v>332</v>
      </c>
      <c r="F74" s="289"/>
      <c r="G74" s="289"/>
      <c r="H74" s="289"/>
      <c r="I74" s="331" t="e">
        <f>'PLEASE FILL IN HERE FIRST!!!'!B47</f>
        <v>#N/A</v>
      </c>
      <c r="J74" s="287" t="str">
        <f>'PLEASE FILL IN HERE FIRST!!!'!B43</f>
        <v>US $</v>
      </c>
    </row>
    <row r="75" spans="1:10" ht="15">
      <c r="A75" s="270"/>
      <c r="B75" s="330"/>
      <c r="C75" s="271"/>
      <c r="D75" s="508"/>
      <c r="E75" s="514" t="s">
        <v>333</v>
      </c>
      <c r="F75" s="514"/>
      <c r="G75" s="514"/>
      <c r="H75" s="514"/>
      <c r="I75" s="331" t="e">
        <f>'PLEASE FILL IN HERE FIRST!!!'!B49</f>
        <v>#N/A</v>
      </c>
      <c r="J75" s="287" t="str">
        <f>'PLEASE FILL IN HERE FIRST!!!'!B43</f>
        <v>US $</v>
      </c>
    </row>
    <row r="76" spans="1:10" ht="13" customHeight="1">
      <c r="A76" s="270"/>
      <c r="B76" s="332"/>
      <c r="C76" s="545" t="s">
        <v>219</v>
      </c>
      <c r="D76" s="545"/>
      <c r="E76" s="515"/>
      <c r="F76" s="515"/>
      <c r="G76" s="515"/>
      <c r="H76" s="515"/>
      <c r="I76" s="515"/>
      <c r="J76" s="515"/>
    </row>
    <row r="77" spans="1:10">
      <c r="A77" s="270"/>
      <c r="B77" s="332"/>
      <c r="C77" s="545"/>
      <c r="D77" s="545"/>
      <c r="E77" s="516"/>
      <c r="F77" s="516"/>
      <c r="G77" s="516"/>
      <c r="H77" s="516"/>
      <c r="I77" s="516"/>
      <c r="J77" s="516"/>
    </row>
    <row r="78" spans="1:10">
      <c r="A78" s="270"/>
      <c r="B78" s="332"/>
      <c r="C78" s="545"/>
      <c r="D78" s="545"/>
      <c r="E78" s="516"/>
      <c r="F78" s="516"/>
      <c r="G78" s="516"/>
      <c r="H78" s="516"/>
      <c r="I78" s="516"/>
      <c r="J78" s="516"/>
    </row>
    <row r="79" spans="1:10">
      <c r="A79" s="270"/>
      <c r="B79" s="332"/>
      <c r="C79" s="545"/>
      <c r="D79" s="545"/>
      <c r="E79" s="516"/>
      <c r="F79" s="516"/>
      <c r="G79" s="516"/>
      <c r="H79" s="516"/>
      <c r="I79" s="516"/>
      <c r="J79" s="516"/>
    </row>
    <row r="80" spans="1:10">
      <c r="A80" s="270"/>
      <c r="B80" s="270"/>
      <c r="C80" s="545"/>
      <c r="D80" s="545"/>
      <c r="E80" s="517"/>
      <c r="F80" s="517"/>
      <c r="G80" s="517"/>
      <c r="H80" s="517"/>
      <c r="I80" s="517"/>
      <c r="J80" s="517"/>
    </row>
    <row r="81" spans="1:11" ht="15">
      <c r="A81" s="333"/>
      <c r="B81" s="333"/>
      <c r="C81" s="300"/>
      <c r="D81" s="327" t="s">
        <v>130</v>
      </c>
      <c r="E81" s="487"/>
      <c r="F81" s="487"/>
      <c r="G81" s="487"/>
      <c r="H81" s="487"/>
      <c r="I81" s="487"/>
      <c r="J81" s="487"/>
    </row>
    <row r="82" spans="1:11" ht="15">
      <c r="A82" s="270"/>
      <c r="B82" s="270"/>
      <c r="C82" s="271"/>
      <c r="D82" s="273" t="s">
        <v>154</v>
      </c>
      <c r="E82" s="487"/>
      <c r="F82" s="487"/>
      <c r="G82" s="487"/>
      <c r="H82" s="487"/>
      <c r="I82" s="487"/>
      <c r="J82" s="487"/>
    </row>
    <row r="83" spans="1:11" ht="15">
      <c r="A83" s="270"/>
      <c r="B83" s="270"/>
      <c r="C83" s="271"/>
      <c r="D83" s="273" t="s">
        <v>154</v>
      </c>
      <c r="E83" s="487"/>
      <c r="F83" s="487"/>
      <c r="G83" s="487"/>
      <c r="H83" s="487"/>
      <c r="I83" s="487"/>
      <c r="J83" s="487"/>
    </row>
    <row r="84" spans="1:11" ht="15">
      <c r="A84" s="270"/>
      <c r="B84" s="270"/>
      <c r="C84" s="271"/>
      <c r="D84" s="273" t="s">
        <v>155</v>
      </c>
      <c r="E84" s="479"/>
      <c r="F84" s="479"/>
      <c r="G84" s="479"/>
      <c r="H84" s="479"/>
      <c r="I84" s="479"/>
      <c r="J84" s="479"/>
    </row>
    <row r="85" spans="1:11" ht="15">
      <c r="A85" s="270"/>
      <c r="B85" s="270"/>
      <c r="C85" s="271"/>
      <c r="D85" s="273" t="s">
        <v>156</v>
      </c>
      <c r="E85" s="479"/>
      <c r="F85" s="479"/>
      <c r="G85" s="479"/>
      <c r="H85" s="479"/>
      <c r="I85" s="479"/>
      <c r="J85" s="479"/>
    </row>
    <row r="86" spans="1:11" ht="15">
      <c r="A86" s="270"/>
      <c r="B86" s="270"/>
      <c r="C86" s="271"/>
      <c r="D86" s="273" t="s">
        <v>328</v>
      </c>
      <c r="E86" s="511"/>
      <c r="F86" s="511"/>
      <c r="G86" s="511"/>
      <c r="H86" s="511"/>
      <c r="I86" s="511"/>
      <c r="J86" s="511"/>
    </row>
    <row r="87" spans="1:11" ht="15">
      <c r="A87" s="270"/>
      <c r="B87" s="270"/>
      <c r="C87" s="271"/>
      <c r="D87" s="271"/>
      <c r="E87" s="518" t="s">
        <v>157</v>
      </c>
      <c r="F87" s="518"/>
      <c r="G87" s="518"/>
      <c r="H87" s="334">
        <v>140</v>
      </c>
      <c r="I87" s="335" t="str">
        <f>'PLEASE FILL IN HERE FIRST!!!'!B43</f>
        <v>US $</v>
      </c>
      <c r="J87" s="289"/>
    </row>
    <row r="88" spans="1:11" ht="15">
      <c r="A88" s="270"/>
      <c r="B88" s="270"/>
      <c r="C88" s="271"/>
      <c r="D88" s="271"/>
      <c r="E88" s="518" t="s">
        <v>158</v>
      </c>
      <c r="F88" s="518"/>
      <c r="G88" s="518"/>
      <c r="H88" s="334">
        <v>90</v>
      </c>
      <c r="I88" s="335" t="str">
        <f>'PLEASE FILL IN HERE FIRST!!!'!B43</f>
        <v>US $</v>
      </c>
      <c r="J88" s="289"/>
    </row>
    <row r="89" spans="1:11" ht="15" customHeight="1">
      <c r="A89" s="270"/>
      <c r="B89" s="270"/>
      <c r="C89" s="271"/>
      <c r="D89" s="336"/>
      <c r="E89" s="534" t="s">
        <v>334</v>
      </c>
      <c r="F89" s="534"/>
      <c r="G89" s="534"/>
      <c r="H89" s="534"/>
      <c r="I89" s="534"/>
      <c r="J89" s="534"/>
    </row>
    <row r="90" spans="1:11">
      <c r="A90" s="270"/>
      <c r="B90" s="270"/>
      <c r="C90" s="271"/>
      <c r="D90" s="336"/>
      <c r="E90" s="337" t="s">
        <v>211</v>
      </c>
      <c r="F90" s="337"/>
      <c r="G90" s="337"/>
      <c r="H90" s="337"/>
      <c r="I90" s="337"/>
      <c r="J90" s="337"/>
      <c r="K90" s="338"/>
    </row>
    <row r="91" spans="1:11">
      <c r="A91" s="270"/>
      <c r="B91" s="270"/>
      <c r="C91" s="271"/>
      <c r="D91" s="336"/>
      <c r="E91" s="535" t="s">
        <v>212</v>
      </c>
      <c r="F91" s="535"/>
      <c r="G91" s="535"/>
      <c r="H91" s="535"/>
      <c r="I91" s="535"/>
      <c r="J91" s="535"/>
      <c r="K91" s="535"/>
    </row>
    <row r="92" spans="1:11">
      <c r="A92" s="270"/>
      <c r="B92" s="270"/>
      <c r="C92" s="271"/>
      <c r="D92" s="336"/>
      <c r="E92" s="535" t="s">
        <v>213</v>
      </c>
      <c r="F92" s="535"/>
      <c r="G92" s="535"/>
      <c r="H92" s="535"/>
      <c r="I92" s="535"/>
      <c r="J92" s="535"/>
      <c r="K92" s="535"/>
    </row>
    <row r="93" spans="1:11" ht="13" customHeight="1">
      <c r="A93" s="270"/>
      <c r="B93" s="332"/>
      <c r="C93" s="540" t="s">
        <v>219</v>
      </c>
      <c r="D93" s="540"/>
      <c r="E93" s="537"/>
      <c r="F93" s="537"/>
      <c r="G93" s="537"/>
      <c r="H93" s="537"/>
      <c r="I93" s="537"/>
      <c r="J93" s="537"/>
    </row>
    <row r="94" spans="1:11">
      <c r="A94" s="270"/>
      <c r="B94" s="339"/>
      <c r="C94" s="540"/>
      <c r="D94" s="540"/>
      <c r="E94" s="538"/>
      <c r="F94" s="538"/>
      <c r="G94" s="538"/>
      <c r="H94" s="538"/>
      <c r="I94" s="538"/>
      <c r="J94" s="538"/>
    </row>
    <row r="95" spans="1:11">
      <c r="A95" s="270"/>
      <c r="B95" s="339"/>
      <c r="C95" s="540"/>
      <c r="D95" s="540"/>
      <c r="E95" s="538"/>
      <c r="F95" s="538"/>
      <c r="G95" s="538"/>
      <c r="H95" s="538"/>
      <c r="I95" s="538"/>
      <c r="J95" s="538"/>
    </row>
    <row r="96" spans="1:11">
      <c r="A96" s="270"/>
      <c r="B96" s="339"/>
      <c r="C96" s="540"/>
      <c r="D96" s="540"/>
      <c r="E96" s="538"/>
      <c r="F96" s="538"/>
      <c r="G96" s="538"/>
      <c r="H96" s="538"/>
      <c r="I96" s="538"/>
      <c r="J96" s="538"/>
    </row>
    <row r="97" spans="1:11">
      <c r="A97" s="274"/>
      <c r="B97" s="274"/>
      <c r="C97" s="541"/>
      <c r="D97" s="541"/>
      <c r="E97" s="539"/>
      <c r="F97" s="539"/>
      <c r="G97" s="539"/>
      <c r="H97" s="539"/>
      <c r="I97" s="539"/>
      <c r="J97" s="539"/>
    </row>
    <row r="98" spans="1:11" ht="5" customHeight="1">
      <c r="A98" s="259"/>
      <c r="B98" s="259"/>
      <c r="C98" s="260"/>
      <c r="D98" s="260"/>
      <c r="E98" s="260"/>
      <c r="F98" s="260"/>
      <c r="G98" s="260"/>
      <c r="H98" s="260"/>
      <c r="I98" s="260"/>
      <c r="J98" s="260"/>
    </row>
    <row r="99" spans="1:11" ht="15">
      <c r="A99" s="340"/>
      <c r="B99" s="267"/>
      <c r="C99" s="269"/>
      <c r="D99" s="327" t="s">
        <v>131</v>
      </c>
      <c r="E99" s="488"/>
      <c r="F99" s="488"/>
      <c r="G99" s="488"/>
      <c r="H99" s="488"/>
      <c r="I99" s="488"/>
      <c r="J99" s="488"/>
    </row>
    <row r="100" spans="1:11" ht="15">
      <c r="A100" s="270"/>
      <c r="B100" s="270"/>
      <c r="C100" s="272"/>
      <c r="D100" s="273" t="s">
        <v>154</v>
      </c>
      <c r="E100" s="487"/>
      <c r="F100" s="487"/>
      <c r="G100" s="487"/>
      <c r="H100" s="487"/>
      <c r="I100" s="487"/>
      <c r="J100" s="487"/>
    </row>
    <row r="101" spans="1:11" ht="15">
      <c r="A101" s="270"/>
      <c r="B101" s="270"/>
      <c r="C101" s="272"/>
      <c r="D101" s="273" t="s">
        <v>154</v>
      </c>
      <c r="E101" s="487"/>
      <c r="F101" s="487"/>
      <c r="G101" s="487"/>
      <c r="H101" s="487"/>
      <c r="I101" s="487"/>
      <c r="J101" s="487"/>
    </row>
    <row r="102" spans="1:11" ht="15">
      <c r="A102" s="270"/>
      <c r="B102" s="270"/>
      <c r="C102" s="272"/>
      <c r="D102" s="273" t="s">
        <v>155</v>
      </c>
      <c r="E102" s="479"/>
      <c r="F102" s="479"/>
      <c r="G102" s="479"/>
      <c r="H102" s="479"/>
      <c r="I102" s="479"/>
      <c r="J102" s="479"/>
    </row>
    <row r="103" spans="1:11" ht="15">
      <c r="A103" s="270"/>
      <c r="B103" s="270"/>
      <c r="C103" s="272"/>
      <c r="D103" s="273" t="s">
        <v>156</v>
      </c>
      <c r="E103" s="479"/>
      <c r="F103" s="479"/>
      <c r="G103" s="479"/>
      <c r="H103" s="479"/>
      <c r="I103" s="479"/>
      <c r="J103" s="479"/>
    </row>
    <row r="104" spans="1:11" ht="15">
      <c r="A104" s="270"/>
      <c r="B104" s="270"/>
      <c r="C104" s="272"/>
      <c r="D104" s="273" t="s">
        <v>328</v>
      </c>
      <c r="E104" s="511"/>
      <c r="F104" s="511"/>
      <c r="G104" s="511"/>
      <c r="H104" s="511"/>
      <c r="I104" s="511"/>
      <c r="J104" s="511"/>
    </row>
    <row r="105" spans="1:11" ht="15">
      <c r="A105" s="270"/>
      <c r="B105" s="270"/>
      <c r="C105" s="272"/>
      <c r="D105" s="272"/>
      <c r="E105" s="291" t="s">
        <v>157</v>
      </c>
      <c r="F105" s="291"/>
      <c r="G105" s="291"/>
      <c r="H105" s="334"/>
      <c r="I105" s="335" t="str">
        <f>'PLEASE FILL IN HERE FIRST!!!'!B43</f>
        <v>US $</v>
      </c>
      <c r="J105" s="289"/>
    </row>
    <row r="106" spans="1:11" ht="15">
      <c r="A106" s="270"/>
      <c r="B106" s="270"/>
      <c r="C106" s="272"/>
      <c r="D106" s="272"/>
      <c r="E106" s="291" t="s">
        <v>158</v>
      </c>
      <c r="F106" s="291"/>
      <c r="G106" s="291"/>
      <c r="H106" s="334"/>
      <c r="I106" s="335" t="str">
        <f>'PLEASE FILL IN HERE FIRST!!!'!B43</f>
        <v>US $</v>
      </c>
      <c r="J106" s="289"/>
    </row>
    <row r="107" spans="1:11" ht="15">
      <c r="A107" s="270"/>
      <c r="B107" s="270"/>
      <c r="C107" s="272"/>
      <c r="D107" s="272"/>
      <c r="E107" s="291" t="s">
        <v>334</v>
      </c>
      <c r="F107" s="291"/>
      <c r="G107" s="291"/>
      <c r="H107" s="291"/>
      <c r="I107" s="291"/>
      <c r="J107" s="291"/>
      <c r="K107" s="341"/>
    </row>
    <row r="108" spans="1:11" ht="14">
      <c r="A108" s="270"/>
      <c r="B108" s="270"/>
      <c r="C108" s="272"/>
      <c r="D108" s="272"/>
      <c r="E108" s="510" t="s">
        <v>211</v>
      </c>
      <c r="F108" s="510"/>
      <c r="G108" s="510"/>
      <c r="H108" s="510"/>
      <c r="I108" s="510"/>
      <c r="J108" s="510"/>
    </row>
    <row r="109" spans="1:11" ht="14">
      <c r="A109" s="270"/>
      <c r="B109" s="270"/>
      <c r="C109" s="272"/>
      <c r="D109" s="272"/>
      <c r="E109" s="510" t="s">
        <v>212</v>
      </c>
      <c r="F109" s="510"/>
      <c r="G109" s="510"/>
      <c r="H109" s="510"/>
      <c r="I109" s="510"/>
      <c r="J109" s="510"/>
    </row>
    <row r="110" spans="1:11" ht="14">
      <c r="A110" s="270"/>
      <c r="B110" s="270"/>
      <c r="C110" s="272"/>
      <c r="D110" s="272"/>
      <c r="E110" s="510" t="s">
        <v>213</v>
      </c>
      <c r="F110" s="510"/>
      <c r="G110" s="510"/>
      <c r="H110" s="510"/>
      <c r="I110" s="510"/>
      <c r="J110" s="510"/>
      <c r="K110" s="341"/>
    </row>
    <row r="111" spans="1:11" ht="13" customHeight="1">
      <c r="A111" s="270"/>
      <c r="B111" s="332"/>
      <c r="C111" s="540" t="s">
        <v>219</v>
      </c>
      <c r="D111" s="540"/>
      <c r="E111" s="537"/>
      <c r="F111" s="537"/>
      <c r="G111" s="537"/>
      <c r="H111" s="537"/>
      <c r="I111" s="537"/>
      <c r="J111" s="537"/>
    </row>
    <row r="112" spans="1:11" ht="13" customHeight="1">
      <c r="A112" s="270"/>
      <c r="B112" s="339"/>
      <c r="C112" s="540"/>
      <c r="D112" s="540"/>
      <c r="E112" s="538"/>
      <c r="F112" s="538"/>
      <c r="G112" s="538"/>
      <c r="H112" s="538"/>
      <c r="I112" s="538"/>
      <c r="J112" s="538"/>
    </row>
    <row r="113" spans="1:11">
      <c r="A113" s="270"/>
      <c r="B113" s="339"/>
      <c r="C113" s="540"/>
      <c r="D113" s="540"/>
      <c r="E113" s="538"/>
      <c r="F113" s="538"/>
      <c r="G113" s="538"/>
      <c r="H113" s="538"/>
      <c r="I113" s="538"/>
      <c r="J113" s="538"/>
    </row>
    <row r="114" spans="1:11">
      <c r="A114" s="270"/>
      <c r="B114" s="339"/>
      <c r="C114" s="540"/>
      <c r="D114" s="540"/>
      <c r="E114" s="538"/>
      <c r="F114" s="538"/>
      <c r="G114" s="538"/>
      <c r="H114" s="538"/>
      <c r="I114" s="538"/>
      <c r="J114" s="538"/>
    </row>
    <row r="115" spans="1:11">
      <c r="A115" s="274"/>
      <c r="B115" s="274"/>
      <c r="C115" s="541"/>
      <c r="D115" s="541"/>
      <c r="E115" s="539"/>
      <c r="F115" s="539"/>
      <c r="G115" s="539"/>
      <c r="H115" s="539"/>
      <c r="I115" s="539"/>
      <c r="J115" s="539"/>
    </row>
    <row r="116" spans="1:11" ht="5" customHeight="1">
      <c r="A116" s="259"/>
      <c r="B116" s="259"/>
      <c r="C116" s="260"/>
      <c r="D116" s="260"/>
      <c r="E116" s="260"/>
      <c r="F116" s="260"/>
      <c r="G116" s="260"/>
      <c r="H116" s="260"/>
      <c r="I116" s="260"/>
      <c r="J116" s="260"/>
    </row>
    <row r="117" spans="1:11" ht="13" customHeight="1">
      <c r="A117" s="266">
        <v>11</v>
      </c>
      <c r="B117" s="267" t="s">
        <v>153</v>
      </c>
      <c r="C117" s="269"/>
      <c r="D117" s="327" t="s">
        <v>63</v>
      </c>
      <c r="E117" s="488"/>
      <c r="F117" s="488"/>
      <c r="G117" s="488"/>
      <c r="H117" s="488"/>
      <c r="I117" s="488"/>
      <c r="J117" s="488"/>
    </row>
    <row r="118" spans="1:11" ht="13" customHeight="1">
      <c r="A118" s="270"/>
      <c r="B118" s="270"/>
      <c r="C118" s="272"/>
      <c r="D118" s="273" t="s">
        <v>154</v>
      </c>
      <c r="E118" s="487"/>
      <c r="F118" s="487"/>
      <c r="G118" s="487"/>
      <c r="H118" s="487"/>
      <c r="I118" s="487"/>
      <c r="J118" s="487"/>
    </row>
    <row r="119" spans="1:11" ht="13" customHeight="1">
      <c r="A119" s="270"/>
      <c r="B119" s="270"/>
      <c r="C119" s="272"/>
      <c r="D119" s="273" t="s">
        <v>154</v>
      </c>
      <c r="E119" s="487"/>
      <c r="F119" s="487"/>
      <c r="G119" s="487"/>
      <c r="H119" s="487"/>
      <c r="I119" s="487"/>
      <c r="J119" s="487"/>
    </row>
    <row r="120" spans="1:11" ht="13" customHeight="1">
      <c r="A120" s="270"/>
      <c r="B120" s="270"/>
      <c r="C120" s="272"/>
      <c r="D120" s="273" t="s">
        <v>155</v>
      </c>
      <c r="E120" s="479"/>
      <c r="F120" s="479"/>
      <c r="G120" s="479"/>
      <c r="H120" s="479"/>
      <c r="I120" s="479"/>
      <c r="J120" s="479"/>
    </row>
    <row r="121" spans="1:11" ht="13" customHeight="1">
      <c r="A121" s="270"/>
      <c r="B121" s="270"/>
      <c r="C121" s="272"/>
      <c r="D121" s="273" t="s">
        <v>156</v>
      </c>
      <c r="E121" s="479"/>
      <c r="F121" s="479"/>
      <c r="G121" s="479"/>
      <c r="H121" s="479"/>
      <c r="I121" s="479"/>
      <c r="J121" s="479"/>
    </row>
    <row r="122" spans="1:11" ht="13" customHeight="1">
      <c r="A122" s="270"/>
      <c r="B122" s="270"/>
      <c r="C122" s="272"/>
      <c r="D122" s="273" t="s">
        <v>328</v>
      </c>
      <c r="E122" s="511"/>
      <c r="F122" s="511"/>
      <c r="G122" s="511"/>
      <c r="H122" s="511"/>
      <c r="I122" s="511"/>
      <c r="J122" s="511"/>
    </row>
    <row r="123" spans="1:11" ht="13" customHeight="1">
      <c r="A123" s="270"/>
      <c r="B123" s="270"/>
      <c r="C123" s="272"/>
      <c r="D123" s="272"/>
      <c r="E123" s="291" t="s">
        <v>157</v>
      </c>
      <c r="F123" s="291"/>
      <c r="G123" s="291"/>
      <c r="H123" s="334"/>
      <c r="I123" s="335" t="str">
        <f>'PLEASE FILL IN HERE FIRST!!!'!B43</f>
        <v>US $</v>
      </c>
      <c r="J123" s="289"/>
    </row>
    <row r="124" spans="1:11" ht="13" customHeight="1">
      <c r="A124" s="270"/>
      <c r="B124" s="270"/>
      <c r="C124" s="272"/>
      <c r="D124" s="272"/>
      <c r="E124" s="291" t="s">
        <v>158</v>
      </c>
      <c r="F124" s="291"/>
      <c r="G124" s="291"/>
      <c r="H124" s="334"/>
      <c r="I124" s="335" t="str">
        <f>'PLEASE FILL IN HERE FIRST!!!'!B43</f>
        <v>US $</v>
      </c>
      <c r="J124" s="289"/>
    </row>
    <row r="125" spans="1:11" ht="13" customHeight="1">
      <c r="A125" s="270"/>
      <c r="B125" s="270"/>
      <c r="C125" s="272"/>
      <c r="D125" s="272"/>
      <c r="E125" s="291" t="s">
        <v>334</v>
      </c>
      <c r="F125" s="291"/>
      <c r="G125" s="291"/>
      <c r="H125" s="291"/>
      <c r="I125" s="291"/>
      <c r="J125" s="291"/>
      <c r="K125" s="341"/>
    </row>
    <row r="126" spans="1:11" ht="13" customHeight="1">
      <c r="A126" s="270"/>
      <c r="B126" s="270"/>
      <c r="C126" s="272"/>
      <c r="D126" s="272"/>
      <c r="E126" s="510" t="s">
        <v>211</v>
      </c>
      <c r="F126" s="510"/>
      <c r="G126" s="510"/>
      <c r="H126" s="510"/>
      <c r="I126" s="510"/>
      <c r="J126" s="510"/>
    </row>
    <row r="127" spans="1:11" ht="13" customHeight="1">
      <c r="A127" s="270"/>
      <c r="B127" s="270"/>
      <c r="C127" s="272"/>
      <c r="D127" s="272"/>
      <c r="E127" s="510" t="s">
        <v>212</v>
      </c>
      <c r="F127" s="510"/>
      <c r="G127" s="510"/>
      <c r="H127" s="510"/>
      <c r="I127" s="510"/>
      <c r="J127" s="510"/>
    </row>
    <row r="128" spans="1:11" ht="13" customHeight="1">
      <c r="A128" s="270"/>
      <c r="B128" s="270"/>
      <c r="C128" s="272"/>
      <c r="D128" s="272"/>
      <c r="E128" s="510" t="s">
        <v>213</v>
      </c>
      <c r="F128" s="510"/>
      <c r="G128" s="510"/>
      <c r="H128" s="510"/>
      <c r="I128" s="510"/>
      <c r="J128" s="510"/>
      <c r="K128" s="341"/>
    </row>
    <row r="129" spans="1:10" ht="13" customHeight="1">
      <c r="A129" s="270"/>
      <c r="B129" s="332"/>
      <c r="C129" s="540" t="s">
        <v>219</v>
      </c>
      <c r="D129" s="540"/>
      <c r="E129" s="537"/>
      <c r="F129" s="537"/>
      <c r="G129" s="537"/>
      <c r="H129" s="537"/>
      <c r="I129" s="537"/>
      <c r="J129" s="537"/>
    </row>
    <row r="130" spans="1:10" ht="13" customHeight="1">
      <c r="A130" s="270"/>
      <c r="B130" s="339"/>
      <c r="C130" s="540"/>
      <c r="D130" s="540"/>
      <c r="E130" s="538"/>
      <c r="F130" s="538"/>
      <c r="G130" s="538"/>
      <c r="H130" s="538"/>
      <c r="I130" s="538"/>
      <c r="J130" s="538"/>
    </row>
    <row r="131" spans="1:10" ht="13" customHeight="1">
      <c r="A131" s="270"/>
      <c r="B131" s="339"/>
      <c r="C131" s="540"/>
      <c r="D131" s="540"/>
      <c r="E131" s="538"/>
      <c r="F131" s="538"/>
      <c r="G131" s="538"/>
      <c r="H131" s="538"/>
      <c r="I131" s="538"/>
      <c r="J131" s="538"/>
    </row>
    <row r="132" spans="1:10" ht="13" customHeight="1">
      <c r="A132" s="270"/>
      <c r="B132" s="339"/>
      <c r="C132" s="540"/>
      <c r="D132" s="540"/>
      <c r="E132" s="538"/>
      <c r="F132" s="538"/>
      <c r="G132" s="538"/>
      <c r="H132" s="538"/>
      <c r="I132" s="538"/>
      <c r="J132" s="538"/>
    </row>
    <row r="133" spans="1:10" ht="13" customHeight="1">
      <c r="A133" s="274"/>
      <c r="B133" s="274"/>
      <c r="C133" s="541"/>
      <c r="D133" s="541"/>
      <c r="E133" s="539"/>
      <c r="F133" s="539"/>
      <c r="G133" s="539"/>
      <c r="H133" s="539"/>
      <c r="I133" s="539"/>
      <c r="J133" s="539"/>
    </row>
    <row r="134" spans="1:10" ht="5" customHeight="1">
      <c r="A134" s="259"/>
      <c r="B134" s="342"/>
      <c r="C134" s="343"/>
      <c r="D134" s="343"/>
      <c r="E134" s="343"/>
      <c r="F134" s="343"/>
      <c r="G134" s="343"/>
      <c r="H134" s="344"/>
      <c r="I134" s="345"/>
      <c r="J134" s="346"/>
    </row>
    <row r="135" spans="1:10" ht="13" customHeight="1">
      <c r="A135" s="266">
        <v>12</v>
      </c>
      <c r="B135" s="267" t="s">
        <v>64</v>
      </c>
      <c r="C135" s="268"/>
      <c r="D135" s="300"/>
      <c r="E135" s="347" t="s">
        <v>14</v>
      </c>
      <c r="F135" s="480"/>
      <c r="G135" s="480"/>
      <c r="H135" s="480"/>
      <c r="I135" s="480"/>
      <c r="J135" s="480"/>
    </row>
    <row r="136" spans="1:10" ht="13" customHeight="1">
      <c r="A136" s="270"/>
      <c r="B136" s="270"/>
      <c r="C136" s="271"/>
      <c r="D136" s="271"/>
      <c r="E136" s="348" t="s">
        <v>110</v>
      </c>
      <c r="F136" s="291" t="s">
        <v>66</v>
      </c>
      <c r="G136" s="349"/>
      <c r="H136" s="350"/>
      <c r="I136" s="351"/>
      <c r="J136" s="291"/>
    </row>
    <row r="137" spans="1:10" ht="13" customHeight="1">
      <c r="A137" s="270"/>
      <c r="B137" s="270"/>
      <c r="C137" s="271"/>
      <c r="D137" s="271"/>
      <c r="E137" s="536" t="s">
        <v>446</v>
      </c>
      <c r="F137" s="489"/>
      <c r="G137" s="489"/>
      <c r="H137" s="489"/>
      <c r="I137" s="489"/>
      <c r="J137" s="489"/>
    </row>
    <row r="138" spans="1:10" ht="13" customHeight="1">
      <c r="A138" s="270"/>
      <c r="B138" s="270"/>
      <c r="C138" s="271"/>
      <c r="D138" s="271"/>
      <c r="E138" s="536"/>
      <c r="F138" s="489"/>
      <c r="G138" s="489"/>
      <c r="H138" s="489"/>
      <c r="I138" s="489"/>
      <c r="J138" s="489"/>
    </row>
    <row r="139" spans="1:10" ht="13" customHeight="1">
      <c r="A139" s="270"/>
      <c r="B139" s="270"/>
      <c r="C139" s="271"/>
      <c r="D139" s="271"/>
      <c r="E139" s="280"/>
      <c r="F139" s="291" t="s">
        <v>204</v>
      </c>
      <c r="G139" s="352"/>
      <c r="H139" s="352"/>
      <c r="I139" s="352"/>
      <c r="J139" s="352"/>
    </row>
    <row r="140" spans="1:10" ht="13" customHeight="1">
      <c r="A140" s="270"/>
      <c r="B140" s="270"/>
      <c r="C140" s="271"/>
      <c r="D140" s="271"/>
      <c r="E140" s="291"/>
      <c r="F140" s="353" t="s">
        <v>80</v>
      </c>
      <c r="G140" s="354"/>
      <c r="H140" s="354"/>
      <c r="I140" s="354"/>
      <c r="J140" s="354"/>
    </row>
    <row r="141" spans="1:10" ht="13" customHeight="1">
      <c r="A141" s="274"/>
      <c r="B141" s="274"/>
      <c r="C141" s="275"/>
      <c r="D141" s="275"/>
      <c r="E141" s="355"/>
      <c r="F141" s="356" t="s">
        <v>343</v>
      </c>
      <c r="G141" s="357"/>
      <c r="H141" s="357"/>
      <c r="I141" s="357"/>
      <c r="J141" s="357"/>
    </row>
    <row r="142" spans="1:10" ht="5" customHeight="1"/>
    <row r="143" spans="1:10" ht="15">
      <c r="A143" s="266">
        <v>13</v>
      </c>
      <c r="B143" s="267" t="s">
        <v>67</v>
      </c>
      <c r="C143" s="268"/>
      <c r="D143" s="300"/>
      <c r="E143" s="319" t="s">
        <v>68</v>
      </c>
      <c r="F143" s="319"/>
      <c r="G143" s="358">
        <f>'PLEASE FILL IN HERE FIRST!!!'!B9-7</f>
        <v>44321</v>
      </c>
      <c r="H143" s="319"/>
      <c r="I143" s="319"/>
      <c r="J143" s="319"/>
    </row>
    <row r="144" spans="1:10" ht="7" customHeight="1">
      <c r="A144" s="270"/>
      <c r="B144" s="270"/>
      <c r="C144" s="272"/>
      <c r="D144" s="272"/>
      <c r="E144" s="291"/>
      <c r="F144" s="291"/>
      <c r="G144" s="359"/>
      <c r="H144" s="360"/>
      <c r="I144" s="291"/>
      <c r="J144" s="291"/>
    </row>
    <row r="145" spans="1:11" ht="5" customHeight="1">
      <c r="A145" s="270"/>
      <c r="B145" s="332"/>
      <c r="C145" s="482" t="s">
        <v>219</v>
      </c>
      <c r="D145" s="482"/>
      <c r="E145" s="548" t="s">
        <v>564</v>
      </c>
      <c r="F145" s="548"/>
      <c r="G145" s="548"/>
      <c r="H145" s="548"/>
      <c r="I145" s="548"/>
      <c r="J145" s="548"/>
      <c r="K145" s="361"/>
    </row>
    <row r="146" spans="1:11" ht="7" customHeight="1">
      <c r="A146" s="270"/>
      <c r="B146" s="362"/>
      <c r="C146" s="482"/>
      <c r="D146" s="482"/>
      <c r="E146" s="548"/>
      <c r="F146" s="548"/>
      <c r="G146" s="548"/>
      <c r="H146" s="548"/>
      <c r="I146" s="548"/>
      <c r="J146" s="548"/>
      <c r="K146" s="363"/>
    </row>
    <row r="147" spans="1:11" ht="7" customHeight="1">
      <c r="A147" s="270"/>
      <c r="B147" s="362"/>
      <c r="C147" s="482"/>
      <c r="D147" s="482"/>
      <c r="E147" s="548"/>
      <c r="F147" s="548"/>
      <c r="G147" s="548"/>
      <c r="H147" s="548"/>
      <c r="I147" s="548"/>
      <c r="J147" s="548"/>
      <c r="K147" s="363"/>
    </row>
    <row r="148" spans="1:11" ht="7" customHeight="1">
      <c r="A148" s="270"/>
      <c r="B148" s="362"/>
      <c r="C148" s="482"/>
      <c r="D148" s="482"/>
      <c r="E148" s="548"/>
      <c r="F148" s="548"/>
      <c r="G148" s="548"/>
      <c r="H148" s="548"/>
      <c r="I148" s="548"/>
      <c r="J148" s="548"/>
      <c r="K148" s="363"/>
    </row>
    <row r="149" spans="1:11" ht="5" customHeight="1">
      <c r="A149" s="270"/>
      <c r="B149" s="362"/>
      <c r="C149" s="482"/>
      <c r="D149" s="482"/>
      <c r="E149" s="548"/>
      <c r="F149" s="548"/>
      <c r="G149" s="548"/>
      <c r="H149" s="548"/>
      <c r="I149" s="548"/>
      <c r="J149" s="548"/>
      <c r="K149" s="363"/>
    </row>
    <row r="150" spans="1:11" ht="5" customHeight="1">
      <c r="A150" s="274"/>
      <c r="B150" s="274"/>
      <c r="C150" s="275"/>
      <c r="D150" s="275"/>
      <c r="E150" s="364"/>
      <c r="F150" s="364"/>
      <c r="G150" s="365"/>
      <c r="H150" s="366"/>
      <c r="I150" s="364"/>
      <c r="J150" s="364"/>
    </row>
    <row r="151" spans="1:11">
      <c r="A151" s="259"/>
      <c r="B151" s="259"/>
      <c r="C151" s="260"/>
      <c r="D151" s="260"/>
      <c r="E151" s="260"/>
      <c r="F151" s="260"/>
      <c r="G151" s="367"/>
      <c r="H151" s="368"/>
      <c r="I151" s="260"/>
      <c r="J151" s="260"/>
    </row>
    <row r="152" spans="1:11" ht="15">
      <c r="A152" s="266">
        <v>14</v>
      </c>
      <c r="B152" s="267" t="s">
        <v>69</v>
      </c>
      <c r="C152" s="268"/>
      <c r="D152" s="279" t="s">
        <v>102</v>
      </c>
      <c r="E152" s="463"/>
      <c r="F152" s="463"/>
      <c r="G152" s="369" t="s">
        <v>65</v>
      </c>
      <c r="H152" s="370"/>
      <c r="I152" s="371" t="s">
        <v>110</v>
      </c>
      <c r="J152" s="370"/>
    </row>
    <row r="153" spans="1:11" ht="15">
      <c r="A153" s="310"/>
      <c r="B153" s="310"/>
      <c r="C153" s="328"/>
      <c r="D153" s="273" t="s">
        <v>81</v>
      </c>
      <c r="E153" s="549"/>
      <c r="F153" s="549"/>
      <c r="G153" s="209" t="s">
        <v>65</v>
      </c>
      <c r="H153" s="372"/>
      <c r="I153" s="373" t="s">
        <v>110</v>
      </c>
      <c r="J153" s="372"/>
    </row>
    <row r="154" spans="1:11" ht="15">
      <c r="A154" s="274"/>
      <c r="B154" s="274"/>
      <c r="C154" s="275"/>
      <c r="D154" s="275"/>
      <c r="E154" s="374" t="s">
        <v>82</v>
      </c>
      <c r="F154" s="550"/>
      <c r="G154" s="550"/>
      <c r="H154" s="550"/>
      <c r="I154" s="550"/>
      <c r="J154" s="550"/>
    </row>
    <row r="155" spans="1:11" ht="5" customHeight="1">
      <c r="A155" s="259"/>
      <c r="B155" s="259"/>
      <c r="C155" s="260"/>
      <c r="D155" s="260"/>
      <c r="E155" s="260"/>
      <c r="F155" s="260"/>
      <c r="G155" s="367"/>
      <c r="H155" s="368"/>
      <c r="I155" s="260"/>
      <c r="J155" s="260"/>
    </row>
    <row r="156" spans="1:11" ht="13" customHeight="1">
      <c r="A156" s="266">
        <v>15</v>
      </c>
      <c r="B156" s="267" t="s">
        <v>70</v>
      </c>
      <c r="C156" s="268"/>
      <c r="D156" s="300"/>
      <c r="E156" s="319"/>
      <c r="F156" s="319"/>
      <c r="G156" s="319"/>
      <c r="H156" s="319"/>
      <c r="I156" s="319"/>
      <c r="J156" s="319"/>
    </row>
    <row r="157" spans="1:11" ht="13" customHeight="1">
      <c r="A157" s="270"/>
      <c r="B157" s="270"/>
      <c r="C157" s="271"/>
      <c r="D157" s="271"/>
      <c r="E157" s="291" t="s">
        <v>71</v>
      </c>
      <c r="F157" s="291"/>
      <c r="G157" s="375">
        <f>'PLEASE FILL IN HERE FIRST!!!'!B11</f>
        <v>0</v>
      </c>
      <c r="H157" s="291" t="s">
        <v>335</v>
      </c>
      <c r="I157" s="291"/>
      <c r="J157" s="291"/>
    </row>
    <row r="158" spans="1:11" ht="13" customHeight="1">
      <c r="A158" s="270"/>
      <c r="B158" s="270"/>
      <c r="C158" s="271"/>
      <c r="D158" s="271"/>
      <c r="E158" s="291" t="s">
        <v>72</v>
      </c>
      <c r="F158" s="291"/>
      <c r="G158" s="375">
        <f>'PLEASE FILL IN HERE FIRST!!!'!B13</f>
        <v>0</v>
      </c>
      <c r="H158" s="291"/>
      <c r="I158" s="291"/>
      <c r="J158" s="291"/>
    </row>
    <row r="159" spans="1:11" ht="13" customHeight="1">
      <c r="A159" s="484"/>
      <c r="B159" s="484"/>
      <c r="C159" s="484"/>
      <c r="D159" s="484"/>
      <c r="E159" s="376" t="s">
        <v>315</v>
      </c>
      <c r="F159" s="291"/>
      <c r="G159" s="375">
        <f>'PLEASE FILL IN HERE FIRST!!!'!B39</f>
        <v>0</v>
      </c>
      <c r="H159" s="485" t="s">
        <v>316</v>
      </c>
      <c r="I159" s="485"/>
      <c r="J159" s="485"/>
    </row>
    <row r="160" spans="1:11" ht="13" customHeight="1">
      <c r="A160" s="270"/>
      <c r="B160" s="270"/>
      <c r="C160" s="271"/>
      <c r="D160" s="271"/>
      <c r="E160" s="291" t="s">
        <v>49</v>
      </c>
      <c r="F160" s="291"/>
      <c r="G160" s="377"/>
      <c r="H160" s="291"/>
      <c r="I160" s="291"/>
      <c r="J160" s="291"/>
    </row>
    <row r="161" spans="1:20" ht="13" customHeight="1">
      <c r="A161" s="274"/>
      <c r="B161" s="274"/>
      <c r="C161" s="275"/>
      <c r="D161" s="275"/>
      <c r="E161" s="324" t="s">
        <v>321</v>
      </c>
      <c r="F161" s="324"/>
      <c r="G161" s="378"/>
      <c r="H161" s="324"/>
      <c r="I161" s="324"/>
      <c r="J161" s="324"/>
    </row>
    <row r="162" spans="1:20" ht="5" customHeight="1">
      <c r="A162" s="259"/>
      <c r="B162" s="259"/>
      <c r="C162" s="260"/>
      <c r="D162" s="260"/>
      <c r="E162" s="260"/>
      <c r="F162" s="260"/>
      <c r="G162" s="379"/>
      <c r="H162" s="260"/>
      <c r="I162" s="260"/>
      <c r="J162" s="260"/>
    </row>
    <row r="163" spans="1:20" ht="15">
      <c r="A163" s="266">
        <v>16</v>
      </c>
      <c r="B163" s="267" t="s">
        <v>73</v>
      </c>
      <c r="C163" s="268"/>
      <c r="D163" s="300"/>
      <c r="E163" s="380" t="s">
        <v>74</v>
      </c>
      <c r="F163" s="319"/>
      <c r="G163" s="547">
        <f>'PLEASE FILL IN HERE FIRST!!!'!B39</f>
        <v>0</v>
      </c>
      <c r="H163" s="547"/>
      <c r="I163" s="319" t="s">
        <v>336</v>
      </c>
      <c r="J163" s="319"/>
    </row>
    <row r="164" spans="1:20" ht="15">
      <c r="A164" s="381"/>
      <c r="B164" s="382" t="s">
        <v>203</v>
      </c>
      <c r="C164" s="383"/>
      <c r="D164" s="384"/>
      <c r="E164" s="385" t="s">
        <v>222</v>
      </c>
      <c r="F164" s="289"/>
      <c r="G164" s="385"/>
      <c r="H164" s="291"/>
      <c r="I164" s="291"/>
      <c r="J164" s="291"/>
    </row>
    <row r="165" spans="1:20" ht="17" customHeight="1">
      <c r="A165" s="381"/>
      <c r="B165" s="382" t="s">
        <v>447</v>
      </c>
      <c r="C165" s="383"/>
      <c r="D165" s="384"/>
      <c r="E165" s="289" t="s">
        <v>337</v>
      </c>
      <c r="F165" s="289"/>
      <c r="G165" s="386"/>
      <c r="H165" s="387"/>
      <c r="I165" s="331" t="e">
        <f>'PLEASE FILL IN HERE FIRST!!!'!B47&amp;"  "&amp;'PLEASE FILL IN HERE FIRST!!!'!B43</f>
        <v>#N/A</v>
      </c>
      <c r="J165" s="289" t="s">
        <v>273</v>
      </c>
    </row>
    <row r="166" spans="1:20" ht="15" customHeight="1">
      <c r="A166" s="381"/>
      <c r="B166" s="482" t="s">
        <v>329</v>
      </c>
      <c r="C166" s="482"/>
      <c r="D166" s="482"/>
      <c r="E166" s="506" t="s">
        <v>338</v>
      </c>
      <c r="F166" s="506"/>
      <c r="G166" s="506"/>
      <c r="H166" s="506"/>
      <c r="I166" s="506"/>
      <c r="J166" s="506"/>
    </row>
    <row r="167" spans="1:20" ht="31" customHeight="1">
      <c r="A167" s="381"/>
      <c r="B167" s="482"/>
      <c r="C167" s="482"/>
      <c r="D167" s="482"/>
      <c r="E167" s="506" t="s">
        <v>322</v>
      </c>
      <c r="F167" s="506"/>
      <c r="G167" s="506"/>
      <c r="H167" s="506"/>
      <c r="I167" s="506"/>
      <c r="J167" s="506"/>
      <c r="O167" s="461"/>
      <c r="P167" s="461"/>
      <c r="Q167" s="461"/>
      <c r="R167" s="461"/>
      <c r="S167" s="461"/>
      <c r="T167" s="461"/>
    </row>
    <row r="168" spans="1:20" ht="2" customHeight="1">
      <c r="A168" s="381"/>
      <c r="B168" s="482"/>
      <c r="C168" s="482"/>
      <c r="D168" s="482"/>
      <c r="E168" s="507" t="s">
        <v>420</v>
      </c>
      <c r="F168" s="507"/>
      <c r="G168" s="507"/>
      <c r="H168" s="507"/>
      <c r="I168" s="507"/>
      <c r="J168" s="507"/>
      <c r="O168" s="461"/>
      <c r="P168" s="461"/>
      <c r="Q168" s="461"/>
      <c r="R168" s="461"/>
      <c r="S168" s="461"/>
      <c r="T168" s="461"/>
    </row>
    <row r="169" spans="1:20" ht="15">
      <c r="A169" s="381"/>
      <c r="B169" s="482"/>
      <c r="C169" s="482"/>
      <c r="D169" s="482"/>
      <c r="E169" s="462" t="s">
        <v>411</v>
      </c>
      <c r="F169" s="462"/>
      <c r="G169" s="462"/>
      <c r="H169" s="462"/>
      <c r="I169" s="462"/>
      <c r="J169" s="462"/>
    </row>
    <row r="170" spans="1:20" ht="15">
      <c r="A170" s="274"/>
      <c r="B170" s="546"/>
      <c r="C170" s="546"/>
      <c r="D170" s="546"/>
      <c r="E170" s="388" t="s">
        <v>323</v>
      </c>
      <c r="F170" s="389"/>
      <c r="G170" s="390"/>
      <c r="H170" s="390"/>
      <c r="I170" s="390"/>
      <c r="J170" s="390"/>
    </row>
    <row r="171" spans="1:20" ht="5" customHeight="1">
      <c r="A171" s="259"/>
      <c r="B171" s="259"/>
      <c r="C171" s="260"/>
      <c r="D171" s="260"/>
      <c r="E171" s="260"/>
      <c r="F171" s="260"/>
      <c r="G171" s="379"/>
      <c r="H171" s="260"/>
      <c r="I171" s="260"/>
      <c r="J171" s="260"/>
    </row>
    <row r="172" spans="1:20" ht="16">
      <c r="A172" s="266">
        <v>17</v>
      </c>
      <c r="B172" s="267" t="s">
        <v>75</v>
      </c>
      <c r="C172" s="268"/>
      <c r="D172" s="300"/>
      <c r="E172" s="490" t="s">
        <v>76</v>
      </c>
      <c r="F172" s="490"/>
      <c r="G172" s="391" t="s">
        <v>77</v>
      </c>
      <c r="H172" s="392"/>
      <c r="I172" s="380"/>
      <c r="J172" s="380"/>
    </row>
    <row r="173" spans="1:20" ht="6" customHeight="1">
      <c r="A173" s="393"/>
      <c r="B173" s="310"/>
      <c r="C173" s="328"/>
      <c r="D173" s="271"/>
      <c r="E173" s="394"/>
      <c r="F173" s="394"/>
      <c r="G173" s="395"/>
      <c r="H173" s="290"/>
      <c r="I173" s="385"/>
      <c r="J173" s="385"/>
    </row>
    <row r="174" spans="1:20" ht="15">
      <c r="A174" s="270"/>
      <c r="B174" s="330"/>
      <c r="C174" s="396"/>
      <c r="D174" s="396"/>
      <c r="E174" s="464" t="s">
        <v>421</v>
      </c>
      <c r="F174" s="464"/>
      <c r="G174" s="464"/>
      <c r="H174" s="464"/>
      <c r="I174" s="397">
        <f>'PLEASE FILL IN HERE FIRST!!!'!B45</f>
        <v>0</v>
      </c>
      <c r="J174" s="398" t="str">
        <f>'PLEASE FILL IN HERE FIRST!!!'!B43</f>
        <v>US $</v>
      </c>
    </row>
    <row r="175" spans="1:20" ht="6" customHeight="1">
      <c r="A175" s="399"/>
      <c r="B175" s="274"/>
      <c r="C175" s="275"/>
      <c r="D175" s="400"/>
      <c r="E175" s="492"/>
      <c r="F175" s="492"/>
      <c r="G175" s="401"/>
      <c r="H175" s="402"/>
      <c r="I175" s="402"/>
      <c r="J175" s="402"/>
    </row>
    <row r="176" spans="1:20" ht="5" customHeight="1"/>
    <row r="177" spans="1:10" ht="15" customHeight="1">
      <c r="A177" s="266">
        <v>18</v>
      </c>
      <c r="B177" s="267" t="s">
        <v>78</v>
      </c>
      <c r="C177" s="268"/>
      <c r="D177" s="300"/>
      <c r="E177" s="491" t="s">
        <v>339</v>
      </c>
      <c r="F177" s="491"/>
      <c r="G177" s="491"/>
      <c r="H177" s="491"/>
      <c r="I177" s="491"/>
      <c r="J177" s="491"/>
    </row>
    <row r="178" spans="1:10" ht="15" customHeight="1">
      <c r="A178" s="270"/>
      <c r="B178" s="474" t="s">
        <v>83</v>
      </c>
      <c r="C178" s="474"/>
      <c r="D178" s="272">
        <v>1</v>
      </c>
      <c r="E178" s="467"/>
      <c r="F178" s="467"/>
      <c r="G178" s="467"/>
      <c r="H178" s="467"/>
      <c r="I178" s="467"/>
      <c r="J178" s="467"/>
    </row>
    <row r="179" spans="1:10" ht="15" customHeight="1">
      <c r="A179" s="270"/>
      <c r="B179" s="474" t="s">
        <v>84</v>
      </c>
      <c r="C179" s="474"/>
      <c r="D179" s="272">
        <v>2</v>
      </c>
      <c r="E179" s="467"/>
      <c r="F179" s="467"/>
      <c r="G179" s="467"/>
      <c r="H179" s="467"/>
      <c r="I179" s="467"/>
      <c r="J179" s="467"/>
    </row>
    <row r="180" spans="1:10" ht="15" customHeight="1">
      <c r="A180" s="270"/>
      <c r="B180" s="474" t="s">
        <v>85</v>
      </c>
      <c r="C180" s="474"/>
      <c r="D180" s="272">
        <v>3</v>
      </c>
      <c r="E180" s="467"/>
      <c r="F180" s="467"/>
      <c r="G180" s="467"/>
      <c r="H180" s="467"/>
      <c r="I180" s="467"/>
      <c r="J180" s="467"/>
    </row>
    <row r="181" spans="1:10" ht="15" customHeight="1">
      <c r="A181" s="270"/>
      <c r="B181" s="474" t="s">
        <v>85</v>
      </c>
      <c r="C181" s="474"/>
      <c r="D181" s="272">
        <v>4</v>
      </c>
      <c r="E181" s="467"/>
      <c r="F181" s="467"/>
      <c r="G181" s="467"/>
      <c r="H181" s="467"/>
      <c r="I181" s="467"/>
      <c r="J181" s="467"/>
    </row>
    <row r="182" spans="1:10" ht="15" customHeight="1">
      <c r="A182" s="270"/>
      <c r="B182" s="474" t="s">
        <v>86</v>
      </c>
      <c r="C182" s="474"/>
      <c r="D182" s="272">
        <v>5</v>
      </c>
      <c r="E182" s="467"/>
      <c r="F182" s="467"/>
      <c r="G182" s="467"/>
      <c r="H182" s="467"/>
      <c r="I182" s="467"/>
      <c r="J182" s="467"/>
    </row>
    <row r="183" spans="1:10" ht="15" customHeight="1">
      <c r="A183" s="270"/>
      <c r="B183" s="474" t="s">
        <v>87</v>
      </c>
      <c r="C183" s="474"/>
      <c r="D183" s="272">
        <v>6</v>
      </c>
      <c r="E183" s="467"/>
      <c r="F183" s="467"/>
      <c r="G183" s="467"/>
      <c r="H183" s="467"/>
      <c r="I183" s="467"/>
      <c r="J183" s="467"/>
    </row>
    <row r="184" spans="1:10" ht="15" customHeight="1">
      <c r="A184" s="270"/>
      <c r="B184" s="474" t="s">
        <v>217</v>
      </c>
      <c r="C184" s="474"/>
      <c r="D184" s="272">
        <v>7</v>
      </c>
      <c r="E184" s="467"/>
      <c r="F184" s="467"/>
      <c r="G184" s="467"/>
      <c r="H184" s="467"/>
      <c r="I184" s="467"/>
      <c r="J184" s="467"/>
    </row>
    <row r="185" spans="1:10" ht="15" customHeight="1">
      <c r="A185" s="270"/>
      <c r="B185" s="483" t="s">
        <v>218</v>
      </c>
      <c r="C185" s="403"/>
      <c r="D185" s="404"/>
      <c r="E185" s="469" t="s">
        <v>340</v>
      </c>
      <c r="F185" s="470"/>
      <c r="G185" s="470"/>
      <c r="H185" s="470"/>
      <c r="I185" s="470"/>
      <c r="J185" s="470"/>
    </row>
    <row r="186" spans="1:10" ht="15" customHeight="1">
      <c r="A186" s="270"/>
      <c r="B186" s="483"/>
      <c r="C186" s="482" t="s">
        <v>219</v>
      </c>
      <c r="D186" s="482"/>
      <c r="E186" s="479"/>
      <c r="F186" s="479"/>
      <c r="G186" s="479"/>
      <c r="H186" s="479"/>
      <c r="I186" s="479"/>
      <c r="J186" s="479"/>
    </row>
    <row r="187" spans="1:10" ht="15" customHeight="1">
      <c r="A187" s="270"/>
      <c r="B187" s="405"/>
      <c r="C187" s="482"/>
      <c r="D187" s="482"/>
      <c r="E187" s="479"/>
      <c r="F187" s="479"/>
      <c r="G187" s="479"/>
      <c r="H187" s="479"/>
      <c r="I187" s="479"/>
      <c r="J187" s="479"/>
    </row>
    <row r="188" spans="1:10" ht="15" customHeight="1">
      <c r="A188" s="270"/>
      <c r="B188" s="504"/>
      <c r="C188" s="504"/>
      <c r="D188" s="504"/>
      <c r="E188" s="502" t="s">
        <v>314</v>
      </c>
      <c r="F188" s="502"/>
      <c r="G188" s="502"/>
      <c r="H188" s="502"/>
      <c r="I188" s="502"/>
      <c r="J188" s="502"/>
    </row>
    <row r="189" spans="1:10" ht="15" customHeight="1">
      <c r="A189" s="274"/>
      <c r="B189" s="505"/>
      <c r="C189" s="505"/>
      <c r="D189" s="505"/>
      <c r="E189" s="503"/>
      <c r="F189" s="503"/>
      <c r="G189" s="503"/>
      <c r="H189" s="503"/>
      <c r="I189" s="503"/>
      <c r="J189" s="503"/>
    </row>
    <row r="190" spans="1:10" ht="5" customHeight="1"/>
    <row r="191" spans="1:10" ht="13" customHeight="1">
      <c r="A191" s="266">
        <v>19</v>
      </c>
      <c r="B191" s="267" t="s">
        <v>79</v>
      </c>
      <c r="C191" s="268"/>
      <c r="D191" s="300"/>
      <c r="E191" s="471" t="s">
        <v>341</v>
      </c>
      <c r="F191" s="471"/>
      <c r="G191" s="471"/>
      <c r="H191" s="471"/>
      <c r="I191" s="471"/>
      <c r="J191" s="471"/>
    </row>
    <row r="192" spans="1:10" ht="13" customHeight="1">
      <c r="A192" s="270"/>
      <c r="B192" s="270"/>
      <c r="C192" s="271"/>
      <c r="D192" s="271"/>
      <c r="E192" s="472"/>
      <c r="F192" s="472"/>
      <c r="G192" s="472"/>
      <c r="H192" s="472"/>
      <c r="I192" s="472"/>
      <c r="J192" s="472"/>
    </row>
    <row r="193" spans="1:10" ht="13" customHeight="1">
      <c r="A193" s="274"/>
      <c r="B193" s="274"/>
      <c r="C193" s="275"/>
      <c r="D193" s="275"/>
      <c r="E193" s="473"/>
      <c r="F193" s="473"/>
      <c r="G193" s="473"/>
      <c r="H193" s="473"/>
      <c r="I193" s="473"/>
      <c r="J193" s="473"/>
    </row>
    <row r="194" spans="1:10" ht="5" customHeight="1"/>
    <row r="195" spans="1:10" ht="15" customHeight="1">
      <c r="A195" s="266">
        <v>20</v>
      </c>
      <c r="B195" s="267" t="s">
        <v>159</v>
      </c>
      <c r="C195" s="268"/>
      <c r="D195" s="300"/>
      <c r="E195" s="475" t="s">
        <v>435</v>
      </c>
      <c r="F195" s="475"/>
      <c r="G195" s="475"/>
      <c r="H195" s="475"/>
      <c r="I195" s="475"/>
      <c r="J195" s="475"/>
    </row>
    <row r="196" spans="1:10" ht="15" customHeight="1">
      <c r="A196" s="270"/>
      <c r="B196" s="270"/>
      <c r="C196" s="271"/>
      <c r="D196" s="271"/>
      <c r="E196" s="476"/>
      <c r="F196" s="476"/>
      <c r="G196" s="476"/>
      <c r="H196" s="476"/>
      <c r="I196" s="476"/>
      <c r="J196" s="476"/>
    </row>
    <row r="197" spans="1:10" ht="15" customHeight="1">
      <c r="A197" s="270"/>
      <c r="B197" s="270"/>
      <c r="C197" s="271"/>
      <c r="D197" s="271"/>
      <c r="E197" s="476"/>
      <c r="F197" s="476"/>
      <c r="G197" s="476"/>
      <c r="H197" s="476"/>
      <c r="I197" s="476"/>
      <c r="J197" s="476"/>
    </row>
    <row r="198" spans="1:10" ht="15" customHeight="1">
      <c r="A198" s="270"/>
      <c r="B198" s="270"/>
      <c r="C198" s="271"/>
      <c r="D198" s="271"/>
      <c r="E198" s="476"/>
      <c r="F198" s="476"/>
      <c r="G198" s="476"/>
      <c r="H198" s="476"/>
      <c r="I198" s="476"/>
      <c r="J198" s="476"/>
    </row>
    <row r="199" spans="1:10" ht="15" customHeight="1">
      <c r="A199" s="270"/>
      <c r="B199" s="270"/>
      <c r="C199" s="271"/>
      <c r="D199" s="271"/>
      <c r="E199" s="476"/>
      <c r="F199" s="476"/>
      <c r="G199" s="476"/>
      <c r="H199" s="476"/>
      <c r="I199" s="476"/>
      <c r="J199" s="476"/>
    </row>
    <row r="200" spans="1:10" ht="15" customHeight="1">
      <c r="A200" s="270"/>
      <c r="B200" s="270"/>
      <c r="C200" s="271"/>
      <c r="D200" s="271"/>
      <c r="E200" s="476"/>
      <c r="F200" s="476"/>
      <c r="G200" s="476"/>
      <c r="H200" s="476"/>
      <c r="I200" s="476"/>
      <c r="J200" s="476"/>
    </row>
    <row r="201" spans="1:10" ht="4" customHeight="1">
      <c r="A201" s="270"/>
      <c r="B201" s="270"/>
      <c r="C201" s="271"/>
      <c r="D201" s="271"/>
      <c r="E201" s="476"/>
      <c r="F201" s="476"/>
      <c r="G201" s="476"/>
      <c r="H201" s="476"/>
      <c r="I201" s="476"/>
      <c r="J201" s="476"/>
    </row>
    <row r="202" spans="1:10" ht="15" customHeight="1">
      <c r="A202" s="270"/>
      <c r="B202" s="270"/>
      <c r="C202" s="271"/>
      <c r="D202" s="271"/>
      <c r="E202" s="476" t="s">
        <v>440</v>
      </c>
      <c r="F202" s="476"/>
      <c r="G202" s="476"/>
      <c r="H202" s="476"/>
      <c r="I202" s="476"/>
      <c r="J202" s="476"/>
    </row>
    <row r="203" spans="1:10" ht="15" customHeight="1">
      <c r="A203" s="270"/>
      <c r="B203" s="270"/>
      <c r="C203" s="271"/>
      <c r="D203" s="271"/>
      <c r="E203" s="476"/>
      <c r="F203" s="476"/>
      <c r="G203" s="476"/>
      <c r="H203" s="476"/>
      <c r="I203" s="476"/>
      <c r="J203" s="476"/>
    </row>
    <row r="204" spans="1:10" ht="15" customHeight="1">
      <c r="A204" s="270"/>
      <c r="B204" s="270"/>
      <c r="C204" s="271"/>
      <c r="D204" s="271"/>
      <c r="E204" s="476" t="s">
        <v>442</v>
      </c>
      <c r="F204" s="476"/>
      <c r="G204" s="500" t="s">
        <v>441</v>
      </c>
      <c r="H204" s="476"/>
      <c r="I204" s="476" t="s">
        <v>443</v>
      </c>
      <c r="J204" s="476"/>
    </row>
    <row r="205" spans="1:10" ht="15" customHeight="1">
      <c r="A205" s="406"/>
      <c r="B205" s="406"/>
      <c r="C205" s="407"/>
      <c r="D205" s="407"/>
      <c r="E205" s="501" t="s">
        <v>444</v>
      </c>
      <c r="F205" s="501"/>
      <c r="G205" s="501"/>
      <c r="H205" s="501"/>
      <c r="I205" s="501"/>
      <c r="J205" s="501"/>
    </row>
    <row r="206" spans="1:10" ht="5" customHeight="1">
      <c r="A206" s="259"/>
      <c r="B206" s="259"/>
      <c r="C206" s="260"/>
      <c r="D206" s="260"/>
      <c r="E206" s="408"/>
      <c r="F206" s="408"/>
      <c r="G206" s="408"/>
      <c r="H206" s="408"/>
      <c r="I206" s="408"/>
      <c r="J206" s="408"/>
    </row>
    <row r="207" spans="1:10" ht="13" customHeight="1">
      <c r="A207" s="266">
        <v>21</v>
      </c>
      <c r="B207" s="267" t="s">
        <v>167</v>
      </c>
      <c r="C207" s="300"/>
      <c r="D207" s="300"/>
      <c r="E207" s="475" t="s">
        <v>168</v>
      </c>
      <c r="F207" s="475"/>
      <c r="G207" s="475"/>
      <c r="H207" s="475"/>
      <c r="I207" s="475"/>
      <c r="J207" s="475"/>
    </row>
    <row r="208" spans="1:10" ht="13" customHeight="1">
      <c r="A208" s="270"/>
      <c r="B208" s="270"/>
      <c r="C208" s="271"/>
      <c r="D208" s="271"/>
      <c r="E208" s="476"/>
      <c r="F208" s="476"/>
      <c r="G208" s="476"/>
      <c r="H208" s="476"/>
      <c r="I208" s="476"/>
      <c r="J208" s="476"/>
    </row>
    <row r="209" spans="1:10" ht="13" customHeight="1">
      <c r="A209" s="270"/>
      <c r="B209" s="270"/>
      <c r="C209" s="271"/>
      <c r="D209" s="271"/>
      <c r="E209" s="476"/>
      <c r="F209" s="476"/>
      <c r="G209" s="476"/>
      <c r="H209" s="476"/>
      <c r="I209" s="476"/>
      <c r="J209" s="476"/>
    </row>
    <row r="210" spans="1:10" ht="13" customHeight="1">
      <c r="A210" s="274"/>
      <c r="B210" s="274"/>
      <c r="C210" s="275"/>
      <c r="D210" s="275"/>
      <c r="E210" s="498"/>
      <c r="F210" s="498"/>
      <c r="G210" s="498"/>
      <c r="H210" s="498"/>
      <c r="I210" s="498"/>
      <c r="J210" s="498"/>
    </row>
    <row r="211" spans="1:10" ht="5" customHeight="1">
      <c r="A211" s="259"/>
      <c r="B211" s="259"/>
      <c r="C211" s="260"/>
      <c r="D211" s="260"/>
      <c r="E211" s="409"/>
      <c r="F211" s="409"/>
      <c r="G211" s="409"/>
      <c r="H211" s="409"/>
      <c r="I211" s="409"/>
      <c r="J211" s="409"/>
    </row>
    <row r="212" spans="1:10" ht="13" customHeight="1">
      <c r="A212" s="266">
        <v>22</v>
      </c>
      <c r="B212" s="267" t="s">
        <v>308</v>
      </c>
      <c r="C212" s="300"/>
      <c r="D212" s="300"/>
      <c r="E212" s="465" t="s">
        <v>309</v>
      </c>
      <c r="F212" s="465"/>
      <c r="G212" s="465"/>
      <c r="H212" s="465"/>
      <c r="I212" s="465"/>
      <c r="J212" s="465"/>
    </row>
    <row r="213" spans="1:10" ht="17" customHeight="1">
      <c r="A213" s="274"/>
      <c r="B213" s="274"/>
      <c r="C213" s="275"/>
      <c r="D213" s="275"/>
      <c r="E213" s="466"/>
      <c r="F213" s="466"/>
      <c r="G213" s="466"/>
      <c r="H213" s="466"/>
      <c r="I213" s="466"/>
      <c r="J213" s="466"/>
    </row>
    <row r="214" spans="1:10" ht="5" customHeight="1">
      <c r="A214" s="259"/>
      <c r="B214" s="259"/>
      <c r="C214" s="260"/>
      <c r="D214" s="260"/>
      <c r="E214" s="260"/>
      <c r="F214" s="260"/>
      <c r="G214" s="260"/>
      <c r="H214" s="260"/>
      <c r="I214" s="260"/>
      <c r="J214" s="260"/>
    </row>
    <row r="215" spans="1:10" ht="15" customHeight="1">
      <c r="A215" s="266">
        <v>23</v>
      </c>
      <c r="B215" s="267" t="s">
        <v>197</v>
      </c>
      <c r="C215" s="410"/>
      <c r="D215" s="411"/>
      <c r="E215" s="471" t="s">
        <v>422</v>
      </c>
      <c r="F215" s="471"/>
      <c r="G215" s="471"/>
      <c r="H215" s="471"/>
      <c r="I215" s="471"/>
      <c r="J215" s="412" t="e">
        <f>INDEX(#REF!,MATCH('PLEASE FILL IN HERE FIRST!!!'!B7,#REF!,0))</f>
        <v>#REF!</v>
      </c>
    </row>
    <row r="216" spans="1:10" ht="15" customHeight="1">
      <c r="A216" s="270"/>
      <c r="B216" s="339"/>
      <c r="C216" s="413"/>
      <c r="D216" s="413"/>
      <c r="E216" s="472" t="s">
        <v>563</v>
      </c>
      <c r="F216" s="472"/>
      <c r="G216" s="472"/>
      <c r="H216" s="472"/>
      <c r="I216" s="472"/>
      <c r="J216" s="472"/>
    </row>
    <row r="217" spans="1:10" ht="15" customHeight="1">
      <c r="A217" s="270"/>
      <c r="B217" s="339"/>
      <c r="C217" s="413"/>
      <c r="D217" s="413"/>
      <c r="E217" s="414" t="s">
        <v>562</v>
      </c>
      <c r="F217" s="414"/>
      <c r="G217" s="414"/>
      <c r="H217" s="414"/>
      <c r="I217" s="414"/>
      <c r="J217" s="414"/>
    </row>
    <row r="218" spans="1:10" ht="15" customHeight="1">
      <c r="A218" s="339"/>
      <c r="B218" s="339"/>
      <c r="C218" s="413"/>
      <c r="D218" s="413"/>
      <c r="E218" s="497" t="s">
        <v>559</v>
      </c>
      <c r="F218" s="497"/>
      <c r="G218" s="497"/>
      <c r="H218" s="497"/>
      <c r="I218" s="497"/>
      <c r="J218" s="497"/>
    </row>
    <row r="219" spans="1:10" ht="15" customHeight="1">
      <c r="A219" s="339"/>
      <c r="B219" s="339"/>
      <c r="C219" s="413"/>
      <c r="D219" s="413"/>
      <c r="E219" s="415" t="s">
        <v>560</v>
      </c>
      <c r="F219" s="415"/>
      <c r="G219" s="415"/>
      <c r="H219" s="415"/>
      <c r="I219" s="415"/>
      <c r="J219" s="415"/>
    </row>
    <row r="220" spans="1:10" ht="15" customHeight="1">
      <c r="A220" s="339"/>
      <c r="B220" s="339"/>
      <c r="C220" s="413"/>
      <c r="D220" s="413"/>
      <c r="E220" s="497" t="s">
        <v>346</v>
      </c>
      <c r="F220" s="497"/>
      <c r="G220" s="497"/>
      <c r="H220" s="497"/>
      <c r="I220" s="497"/>
      <c r="J220" s="497"/>
    </row>
    <row r="221" spans="1:10" ht="15" customHeight="1">
      <c r="A221" s="339"/>
      <c r="B221" s="339"/>
      <c r="C221" s="413"/>
      <c r="D221" s="413"/>
      <c r="E221" s="497" t="s">
        <v>410</v>
      </c>
      <c r="F221" s="497"/>
      <c r="G221" s="497"/>
      <c r="H221" s="497"/>
      <c r="I221" s="497"/>
      <c r="J221" s="497"/>
    </row>
    <row r="222" spans="1:10" ht="15" customHeight="1">
      <c r="A222" s="339"/>
      <c r="B222" s="339"/>
      <c r="C222" s="413"/>
      <c r="D222" s="413"/>
      <c r="E222" s="497" t="s">
        <v>561</v>
      </c>
      <c r="F222" s="497"/>
      <c r="G222" s="497"/>
      <c r="H222" s="497"/>
      <c r="I222" s="497"/>
      <c r="J222" s="497"/>
    </row>
    <row r="223" spans="1:10" ht="15" customHeight="1">
      <c r="A223" s="339"/>
      <c r="B223" s="339"/>
      <c r="C223" s="413"/>
      <c r="D223" s="413"/>
      <c r="E223" s="497" t="s">
        <v>437</v>
      </c>
      <c r="F223" s="497"/>
      <c r="G223" s="497"/>
      <c r="H223" s="497"/>
      <c r="I223" s="497"/>
      <c r="J223" s="497"/>
    </row>
    <row r="224" spans="1:10" ht="15" customHeight="1">
      <c r="A224" s="339"/>
      <c r="B224" s="339"/>
      <c r="C224" s="413"/>
      <c r="D224" s="413"/>
      <c r="E224" s="499" t="s">
        <v>549</v>
      </c>
      <c r="F224" s="499"/>
      <c r="G224" s="499"/>
      <c r="H224" s="499"/>
      <c r="I224" s="499"/>
      <c r="J224" s="499"/>
    </row>
    <row r="225" spans="1:11" ht="15" customHeight="1">
      <c r="A225" s="339"/>
      <c r="B225" s="339"/>
      <c r="C225" s="413"/>
      <c r="D225" s="413"/>
      <c r="E225" s="499" t="s">
        <v>550</v>
      </c>
      <c r="F225" s="499"/>
      <c r="G225" s="499"/>
      <c r="H225" s="499"/>
      <c r="I225" s="499"/>
      <c r="J225" s="499"/>
    </row>
    <row r="226" spans="1:11" ht="15" customHeight="1">
      <c r="A226" s="416"/>
      <c r="B226" s="416"/>
      <c r="C226" s="417"/>
      <c r="D226" s="417"/>
      <c r="E226" s="496" t="s">
        <v>324</v>
      </c>
      <c r="F226" s="496"/>
      <c r="G226" s="496"/>
      <c r="H226" s="496"/>
      <c r="I226" s="496"/>
      <c r="J226" s="496"/>
    </row>
    <row r="227" spans="1:11" ht="16.5" customHeight="1">
      <c r="A227" s="468"/>
      <c r="B227" s="468"/>
      <c r="C227" s="468"/>
      <c r="D227" s="468"/>
      <c r="E227" s="468"/>
      <c r="F227" s="468"/>
      <c r="G227" s="468"/>
      <c r="H227" s="468"/>
      <c r="I227" s="468"/>
      <c r="J227" s="468"/>
    </row>
    <row r="228" spans="1:11">
      <c r="A228" s="468"/>
      <c r="B228" s="468"/>
      <c r="C228" s="468"/>
      <c r="D228" s="468"/>
      <c r="E228" s="468"/>
      <c r="F228" s="468"/>
      <c r="G228" s="468"/>
      <c r="H228" s="468"/>
      <c r="I228" s="468"/>
      <c r="J228" s="468"/>
    </row>
    <row r="229" spans="1:11">
      <c r="A229" s="468"/>
      <c r="B229" s="468"/>
      <c r="C229" s="468"/>
      <c r="D229" s="468"/>
      <c r="E229" s="468"/>
      <c r="F229" s="468"/>
      <c r="G229" s="468"/>
      <c r="H229" s="468"/>
      <c r="I229" s="468"/>
      <c r="J229" s="468"/>
    </row>
    <row r="230" spans="1:11">
      <c r="A230" s="468"/>
      <c r="B230" s="468"/>
      <c r="C230" s="468"/>
      <c r="D230" s="468"/>
      <c r="E230" s="468"/>
      <c r="F230" s="468"/>
      <c r="G230" s="468"/>
      <c r="H230" s="468"/>
      <c r="I230" s="468"/>
      <c r="J230" s="468"/>
    </row>
    <row r="231" spans="1:11">
      <c r="A231" s="468"/>
      <c r="B231" s="468"/>
      <c r="C231" s="468"/>
      <c r="D231" s="468"/>
      <c r="E231" s="468"/>
      <c r="F231" s="468"/>
      <c r="G231" s="468"/>
      <c r="H231" s="468"/>
      <c r="I231" s="468"/>
      <c r="J231" s="468"/>
    </row>
    <row r="233" spans="1:11">
      <c r="F233" s="460"/>
      <c r="G233" s="460"/>
      <c r="H233" s="460"/>
      <c r="I233" s="460"/>
      <c r="J233" s="460"/>
      <c r="K233" s="460"/>
    </row>
    <row r="234" spans="1:11">
      <c r="F234" s="460"/>
      <c r="G234" s="460"/>
      <c r="H234" s="460"/>
      <c r="I234" s="460"/>
      <c r="J234" s="460"/>
      <c r="K234" s="460"/>
    </row>
    <row r="235" spans="1:11">
      <c r="F235" s="460"/>
      <c r="G235" s="460"/>
      <c r="H235" s="460"/>
      <c r="I235" s="460"/>
      <c r="J235" s="460"/>
      <c r="K235" s="460"/>
    </row>
    <row r="236" spans="1:11">
      <c r="F236" s="460"/>
      <c r="G236" s="460"/>
      <c r="H236" s="460"/>
      <c r="I236" s="460"/>
      <c r="J236" s="460"/>
      <c r="K236" s="460"/>
    </row>
    <row r="237" spans="1:11">
      <c r="F237" s="460"/>
      <c r="G237" s="460"/>
      <c r="H237" s="460"/>
      <c r="I237" s="460"/>
      <c r="J237" s="460"/>
      <c r="K237" s="460"/>
    </row>
  </sheetData>
  <sheetProtection selectLockedCells="1"/>
  <mergeCells count="166">
    <mergeCell ref="B166:D170"/>
    <mergeCell ref="C111:D115"/>
    <mergeCell ref="E111:J115"/>
    <mergeCell ref="G163:H163"/>
    <mergeCell ref="E145:J149"/>
    <mergeCell ref="C145:D149"/>
    <mergeCell ref="F135:J135"/>
    <mergeCell ref="E153:F153"/>
    <mergeCell ref="F154:J154"/>
    <mergeCell ref="E122:J122"/>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E88:G88"/>
    <mergeCell ref="E59:J59"/>
    <mergeCell ref="E70:J70"/>
    <mergeCell ref="F62:G62"/>
    <mergeCell ref="E26:J26"/>
    <mergeCell ref="E27:J27"/>
    <mergeCell ref="E33:J33"/>
    <mergeCell ref="E44:F44"/>
    <mergeCell ref="E49:F49"/>
    <mergeCell ref="H49:J50"/>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53">
        <f>'PLEASE FILL IN HERE FIRST!!!'!B3</f>
        <v>0</v>
      </c>
      <c r="B1" s="553"/>
      <c r="C1" s="553"/>
      <c r="D1" s="553"/>
      <c r="E1" s="553"/>
      <c r="F1" s="553"/>
      <c r="G1" s="553"/>
      <c r="H1" s="553"/>
      <c r="I1" s="553"/>
      <c r="J1" s="553"/>
    </row>
    <row r="2" spans="1:10" s="68" customFormat="1" ht="39" customHeight="1">
      <c r="A2" s="553" t="s">
        <v>195</v>
      </c>
      <c r="B2" s="553"/>
      <c r="C2" s="553"/>
      <c r="D2" s="553"/>
      <c r="E2" s="553"/>
      <c r="F2" s="553"/>
      <c r="G2" s="553"/>
      <c r="H2" s="553"/>
      <c r="I2" s="553"/>
      <c r="J2" s="553"/>
    </row>
    <row r="3" spans="1:10" ht="16">
      <c r="A3" s="558" t="str">
        <f>'PLEASE FILL IN HERE FIRST!!!'!B5</f>
        <v>Pan American Singles Qualification</v>
      </c>
      <c r="B3" s="558"/>
      <c r="C3" s="558"/>
      <c r="D3" s="558"/>
      <c r="E3" s="558"/>
      <c r="F3" s="558"/>
      <c r="G3" s="558"/>
      <c r="H3" s="558"/>
      <c r="I3" s="558"/>
      <c r="J3" s="83"/>
    </row>
    <row r="4" spans="1:10" ht="16">
      <c r="A4" s="559" t="str">
        <f>'PLEASE FILL IN HERE FIRST!!!'!B7</f>
        <v>San Jose, Costa Rica</v>
      </c>
      <c r="B4" s="559"/>
      <c r="C4" s="559"/>
      <c r="D4" s="559"/>
      <c r="E4" s="559"/>
      <c r="F4" s="559"/>
      <c r="G4" s="559"/>
      <c r="H4" s="559"/>
      <c r="I4" s="559"/>
      <c r="J4" s="83"/>
    </row>
    <row r="5" spans="1:10" ht="16">
      <c r="A5" s="169"/>
      <c r="B5" s="169"/>
      <c r="C5" s="169"/>
      <c r="D5" s="170">
        <f>'PLEASE FILL IN HERE FIRST!!!'!B9</f>
        <v>44328</v>
      </c>
      <c r="E5" s="171" t="s">
        <v>110</v>
      </c>
      <c r="F5" s="554">
        <f>'PLEASE FILL IN HERE FIRST!!!'!D9</f>
        <v>44329</v>
      </c>
      <c r="G5" s="554"/>
      <c r="H5" s="169"/>
      <c r="I5" s="169"/>
      <c r="J5" s="10"/>
    </row>
    <row r="6" spans="1:10" ht="27" customHeight="1"/>
    <row r="7" spans="1:10" ht="23">
      <c r="A7" s="152" t="s">
        <v>92</v>
      </c>
      <c r="B7" s="555"/>
      <c r="C7" s="556"/>
      <c r="D7" s="556"/>
      <c r="E7" s="556"/>
      <c r="F7" s="556"/>
      <c r="G7" s="556"/>
      <c r="H7" s="556"/>
      <c r="I7" s="557"/>
      <c r="J7" s="79"/>
    </row>
    <row r="9" spans="1:10">
      <c r="A9" s="151" t="s">
        <v>104</v>
      </c>
    </row>
    <row r="10" spans="1:10" ht="14" thickBot="1"/>
    <row r="11" spans="1:10" ht="25" customHeight="1" thickBot="1">
      <c r="B11" s="153"/>
      <c r="C11" s="151"/>
      <c r="D11" s="154" t="s">
        <v>93</v>
      </c>
    </row>
    <row r="12" spans="1:10" ht="17" thickBot="1">
      <c r="B12" s="155"/>
      <c r="C12" s="151"/>
      <c r="D12" s="154"/>
    </row>
    <row r="13" spans="1:10" ht="25" customHeight="1" thickBot="1">
      <c r="B13" s="153"/>
      <c r="C13" s="151"/>
      <c r="D13" s="154" t="s">
        <v>94</v>
      </c>
    </row>
    <row r="14" spans="1:10" ht="17" thickBot="1">
      <c r="B14" s="155"/>
      <c r="C14" s="151"/>
      <c r="D14" s="154"/>
    </row>
    <row r="15" spans="1:10" ht="24" customHeight="1" thickBot="1">
      <c r="B15" s="153"/>
      <c r="C15" s="151"/>
      <c r="D15" s="154" t="s">
        <v>95</v>
      </c>
    </row>
    <row r="16" spans="1:10" ht="17" thickBot="1">
      <c r="B16" s="155"/>
      <c r="C16" s="151"/>
      <c r="D16" s="154"/>
    </row>
    <row r="17" spans="1:10" ht="25" customHeight="1" thickBot="1">
      <c r="B17" s="153"/>
      <c r="C17" s="151"/>
      <c r="D17" s="154" t="s">
        <v>96</v>
      </c>
    </row>
    <row r="19" spans="1:10" s="76" customFormat="1">
      <c r="A19" s="551" t="s">
        <v>0</v>
      </c>
      <c r="B19" s="551"/>
      <c r="C19" s="551"/>
      <c r="D19" s="551"/>
      <c r="E19" s="551"/>
      <c r="F19" s="551"/>
      <c r="G19" s="551"/>
      <c r="H19" s="78" t="e">
        <f>'PLEASE FILL IN HERE FIRST!!!'!$B$47</f>
        <v>#N/A</v>
      </c>
      <c r="I19" s="77" t="str">
        <f>'PLEASE FILL IN HERE FIRST!!!'!$B$43</f>
        <v>US $</v>
      </c>
      <c r="J19" s="77"/>
    </row>
    <row r="20" spans="1:10" s="76" customFormat="1">
      <c r="A20" s="552" t="s">
        <v>1</v>
      </c>
      <c r="B20" s="552"/>
      <c r="C20" s="552"/>
      <c r="D20" s="552"/>
      <c r="E20" s="552"/>
      <c r="F20" s="552"/>
      <c r="G20" s="552"/>
      <c r="H20" s="78" t="e">
        <f>'PLEASE FILL IN HERE FIRST!!!'!B49</f>
        <v>#N/A</v>
      </c>
      <c r="I20" s="77" t="str">
        <f>'PLEASE FILL IN HERE FIRST!!!'!B43</f>
        <v>US $</v>
      </c>
      <c r="J20" s="77"/>
    </row>
    <row r="21" spans="1:10" s="76" customFormat="1"/>
    <row r="22" spans="1:10" s="76" customFormat="1">
      <c r="A22" s="156" t="s">
        <v>186</v>
      </c>
      <c r="B22" s="156"/>
      <c r="C22" s="156"/>
      <c r="D22" s="157" t="e">
        <f>'PLEASE FILL IN HERE FIRST!!!'!B47</f>
        <v>#N/A</v>
      </c>
      <c r="E22" s="158" t="str">
        <f>'PLEASE FILL IN HERE FIRST!!!'!B43</f>
        <v>US $</v>
      </c>
      <c r="F22" s="158" t="s">
        <v>187</v>
      </c>
      <c r="G22" s="158"/>
      <c r="H22" s="159"/>
      <c r="I22" s="159"/>
      <c r="J22" s="159"/>
    </row>
    <row r="23" spans="1:10">
      <c r="A23" s="158" t="s">
        <v>188</v>
      </c>
      <c r="B23" s="159"/>
      <c r="C23" s="159"/>
      <c r="D23" s="159"/>
      <c r="E23" s="159"/>
      <c r="F23" s="159"/>
      <c r="G23" s="159"/>
      <c r="H23" s="159"/>
      <c r="I23" s="159"/>
      <c r="J23" s="159"/>
    </row>
    <row r="24" spans="1:10" ht="14" thickBot="1">
      <c r="A24" s="159"/>
      <c r="B24" s="159"/>
      <c r="C24" s="159"/>
      <c r="D24" s="159"/>
      <c r="E24" s="159"/>
      <c r="F24" s="159"/>
      <c r="G24" s="159"/>
      <c r="H24" s="159"/>
      <c r="I24" s="159"/>
      <c r="J24" s="159"/>
    </row>
    <row r="25" spans="1:10" ht="25" customHeight="1" thickBot="1">
      <c r="A25" s="159"/>
      <c r="B25" s="160"/>
      <c r="C25" s="159"/>
      <c r="D25" s="156" t="s">
        <v>97</v>
      </c>
      <c r="E25" s="159" t="s">
        <v>189</v>
      </c>
      <c r="F25" s="161">
        <f>Prospectus!H87</f>
        <v>140</v>
      </c>
      <c r="G25" s="158" t="str">
        <f>'PLEASE FILL IN HERE FIRST!!!'!$B$43</f>
        <v>US $</v>
      </c>
      <c r="H25" s="159" t="s">
        <v>190</v>
      </c>
      <c r="I25" s="161">
        <f>Prospectus!H123</f>
        <v>0</v>
      </c>
      <c r="J25" s="158" t="str">
        <f>'PLEASE FILL IN HERE FIRST!!!'!$B$43</f>
        <v>US $</v>
      </c>
    </row>
    <row r="26" spans="1:10" ht="14" thickBot="1">
      <c r="A26" s="159"/>
      <c r="B26" s="159"/>
      <c r="C26" s="159"/>
      <c r="D26" s="162" t="s">
        <v>108</v>
      </c>
      <c r="E26" s="159"/>
      <c r="F26" s="159"/>
      <c r="G26" s="159"/>
      <c r="H26" s="159"/>
      <c r="I26" s="159"/>
      <c r="J26" s="159"/>
    </row>
    <row r="27" spans="1:10" ht="25" customHeight="1" thickBot="1">
      <c r="A27" s="159"/>
      <c r="B27" s="160"/>
      <c r="C27" s="159"/>
      <c r="D27" s="156" t="s">
        <v>98</v>
      </c>
      <c r="E27" s="159" t="s">
        <v>189</v>
      </c>
      <c r="F27" s="161">
        <f>Prospectus!H88</f>
        <v>90</v>
      </c>
      <c r="G27" s="158" t="str">
        <f>'PLEASE FILL IN HERE FIRST!!!'!$B$43</f>
        <v>US $</v>
      </c>
      <c r="H27" s="159" t="s">
        <v>190</v>
      </c>
      <c r="I27" s="161">
        <f>Prospectus!H124</f>
        <v>0</v>
      </c>
      <c r="J27" s="158" t="str">
        <f>'PLEASE FILL IN HERE FIRST!!!'!$B$43</f>
        <v>US $</v>
      </c>
    </row>
    <row r="28" spans="1:10">
      <c r="A28" s="159"/>
      <c r="B28" s="159"/>
      <c r="C28" s="159"/>
      <c r="D28" s="159"/>
      <c r="E28" s="159"/>
      <c r="F28" s="159"/>
      <c r="G28" s="159"/>
      <c r="H28" s="159"/>
      <c r="I28" s="163"/>
      <c r="J28" s="159"/>
    </row>
    <row r="29" spans="1:10" ht="14" thickBot="1">
      <c r="A29" s="159"/>
      <c r="B29" s="159"/>
      <c r="C29" s="159"/>
      <c r="D29" s="159"/>
      <c r="E29" s="159"/>
      <c r="F29" s="159"/>
      <c r="G29" s="159"/>
      <c r="H29" s="159"/>
      <c r="I29" s="159"/>
      <c r="J29" s="159"/>
    </row>
    <row r="30" spans="1:10" ht="25" customHeight="1" thickBot="1">
      <c r="A30" s="164" t="s">
        <v>99</v>
      </c>
      <c r="B30" s="160"/>
      <c r="C30" s="159"/>
      <c r="D30" s="159" t="s">
        <v>100</v>
      </c>
      <c r="E30" s="159"/>
      <c r="F30" s="159"/>
      <c r="G30" s="159"/>
      <c r="H30" s="159"/>
      <c r="I30" s="159"/>
      <c r="J30" s="159"/>
    </row>
    <row r="31" spans="1:10">
      <c r="A31" s="159"/>
      <c r="B31" s="159"/>
      <c r="C31" s="159"/>
      <c r="D31" s="159"/>
      <c r="E31" s="159"/>
      <c r="F31" s="159"/>
      <c r="G31" s="159"/>
      <c r="H31" s="159"/>
      <c r="I31" s="159"/>
      <c r="J31" s="159"/>
    </row>
    <row r="32" spans="1:10">
      <c r="A32" s="561"/>
      <c r="B32" s="562"/>
      <c r="C32" s="562"/>
      <c r="D32" s="563"/>
      <c r="E32" s="159"/>
      <c r="F32" s="576"/>
      <c r="G32" s="577"/>
      <c r="H32" s="577"/>
      <c r="I32" s="577"/>
      <c r="J32" s="578"/>
    </row>
    <row r="33" spans="1:10">
      <c r="A33" s="564"/>
      <c r="B33" s="565"/>
      <c r="C33" s="565"/>
      <c r="D33" s="566"/>
      <c r="E33" s="159"/>
      <c r="F33" s="572" t="s">
        <v>102</v>
      </c>
      <c r="G33" s="572"/>
      <c r="H33" s="572"/>
      <c r="I33" s="572"/>
      <c r="J33" s="165"/>
    </row>
    <row r="34" spans="1:10">
      <c r="A34" s="564"/>
      <c r="B34" s="565"/>
      <c r="C34" s="565"/>
      <c r="D34" s="566"/>
      <c r="E34" s="159"/>
      <c r="F34" s="166"/>
      <c r="G34" s="166"/>
      <c r="H34" s="166"/>
      <c r="I34" s="166"/>
      <c r="J34" s="166"/>
    </row>
    <row r="35" spans="1:10">
      <c r="A35" s="564"/>
      <c r="B35" s="565"/>
      <c r="C35" s="565"/>
      <c r="D35" s="566"/>
      <c r="E35" s="159"/>
      <c r="F35" s="166"/>
      <c r="G35" s="166"/>
      <c r="H35" s="166"/>
      <c r="I35" s="166"/>
      <c r="J35" s="166"/>
    </row>
    <row r="36" spans="1:10">
      <c r="A36" s="564"/>
      <c r="B36" s="565"/>
      <c r="C36" s="565"/>
      <c r="D36" s="566"/>
      <c r="E36" s="159"/>
      <c r="F36" s="166"/>
      <c r="G36" s="166"/>
      <c r="H36" s="166"/>
      <c r="I36" s="166"/>
      <c r="J36" s="166"/>
    </row>
    <row r="37" spans="1:10">
      <c r="A37" s="567"/>
      <c r="B37" s="568"/>
      <c r="C37" s="568"/>
      <c r="D37" s="569"/>
      <c r="E37" s="159"/>
      <c r="F37" s="576"/>
      <c r="G37" s="577"/>
      <c r="H37" s="577"/>
      <c r="I37" s="577"/>
      <c r="J37" s="578"/>
    </row>
    <row r="38" spans="1:10">
      <c r="A38" s="570" t="s">
        <v>103</v>
      </c>
      <c r="B38" s="570"/>
      <c r="C38" s="570"/>
      <c r="D38" s="570"/>
      <c r="E38" s="159"/>
      <c r="F38" s="571" t="s">
        <v>101</v>
      </c>
      <c r="G38" s="571"/>
      <c r="H38" s="571"/>
      <c r="I38" s="571"/>
      <c r="J38" s="167"/>
    </row>
    <row r="39" spans="1:10">
      <c r="A39" s="159"/>
      <c r="B39" s="159"/>
      <c r="C39" s="159"/>
      <c r="D39" s="159"/>
      <c r="E39" s="159"/>
      <c r="F39" s="159"/>
      <c r="G39" s="159"/>
      <c r="H39" s="159"/>
      <c r="I39" s="159"/>
      <c r="J39" s="159"/>
    </row>
    <row r="40" spans="1:10">
      <c r="A40" s="159" t="s">
        <v>107</v>
      </c>
      <c r="B40" s="159"/>
      <c r="C40" s="159"/>
      <c r="D40" s="159"/>
      <c r="E40" s="159"/>
      <c r="F40" s="159"/>
      <c r="G40" s="159"/>
      <c r="H40" s="580">
        <f>'PLEASE FILL IN HERE FIRST!!!'!B31</f>
        <v>0</v>
      </c>
      <c r="I40" s="581"/>
      <c r="J40" s="581"/>
    </row>
    <row r="41" spans="1:10">
      <c r="A41" s="159"/>
      <c r="B41" s="159"/>
      <c r="C41" s="159"/>
      <c r="D41" s="159"/>
      <c r="E41" s="159"/>
      <c r="F41" s="159"/>
      <c r="G41" s="159"/>
      <c r="H41" s="159"/>
      <c r="I41" s="159"/>
      <c r="J41" s="159"/>
    </row>
    <row r="42" spans="1:10">
      <c r="A42" s="168" t="s">
        <v>105</v>
      </c>
      <c r="B42" s="573">
        <f>'PLEASE FILL IN HERE FIRST!!!'!B27</f>
        <v>0</v>
      </c>
      <c r="C42" s="574"/>
      <c r="D42" s="575"/>
      <c r="E42" s="168" t="s">
        <v>106</v>
      </c>
      <c r="F42" s="579">
        <f>Accommodation!B56</f>
        <v>0</v>
      </c>
      <c r="G42" s="574"/>
      <c r="H42" s="574"/>
      <c r="I42" s="574"/>
      <c r="J42" s="575"/>
    </row>
    <row r="45" spans="1:10">
      <c r="F45" s="560"/>
      <c r="G45" s="560"/>
      <c r="H45" s="560"/>
      <c r="I45" s="560"/>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Q55"/>
  <sheetViews>
    <sheetView showGridLines="0" tabSelected="1" zoomScale="90" zoomScaleNormal="90" zoomScalePageLayoutView="90" workbookViewId="0">
      <selection activeCell="K18" sqref="K18"/>
    </sheetView>
  </sheetViews>
  <sheetFormatPr baseColWidth="10" defaultColWidth="10.83203125"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6" style="53" customWidth="1"/>
    <col min="7" max="7" width="16.5" style="53"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1.5" style="53" customWidth="1"/>
    <col min="15" max="15" width="17.1640625" style="53" customWidth="1"/>
    <col min="16" max="17" width="10.83203125" style="50" customWidth="1"/>
    <col min="18" max="20" width="10.83203125" style="53" customWidth="1"/>
    <col min="21" max="16384" width="10.83203125" style="53"/>
  </cols>
  <sheetData>
    <row r="1" spans="1:17" ht="26">
      <c r="A1" s="595" t="str">
        <f>'PLEASE FILL IN HERE FIRST!!!'!B5</f>
        <v>Pan American Singles Qualification</v>
      </c>
      <c r="B1" s="595"/>
      <c r="C1" s="595"/>
      <c r="D1" s="595"/>
      <c r="E1" s="595"/>
      <c r="F1" s="595"/>
      <c r="G1" s="595"/>
      <c r="H1" s="595"/>
      <c r="I1" s="595"/>
      <c r="J1" s="595"/>
      <c r="K1" s="595"/>
      <c r="L1" s="595"/>
      <c r="M1" s="595"/>
    </row>
    <row r="2" spans="1:17" ht="26">
      <c r="A2" s="595" t="s">
        <v>196</v>
      </c>
      <c r="B2" s="595"/>
      <c r="C2" s="595"/>
      <c r="D2" s="595"/>
      <c r="E2" s="595"/>
      <c r="F2" s="595"/>
      <c r="G2" s="595"/>
      <c r="H2" s="595"/>
      <c r="I2" s="595"/>
      <c r="J2" s="595"/>
      <c r="K2" s="595"/>
      <c r="L2" s="595"/>
      <c r="M2" s="595"/>
    </row>
    <row r="3" spans="1:17" ht="23" hidden="1">
      <c r="A3" s="596" t="str">
        <f>'PLEASE FILL IN HERE FIRST!!!'!B5</f>
        <v>Pan American Singles Qualification</v>
      </c>
      <c r="B3" s="596"/>
      <c r="C3" s="596"/>
      <c r="D3" s="596"/>
      <c r="E3" s="596"/>
      <c r="F3" s="596"/>
      <c r="G3" s="596"/>
      <c r="H3" s="596"/>
      <c r="I3" s="596"/>
      <c r="J3" s="596"/>
      <c r="K3" s="596"/>
      <c r="L3" s="596"/>
      <c r="M3" s="596"/>
    </row>
    <row r="4" spans="1:17" s="204" customFormat="1" ht="25" customHeight="1">
      <c r="A4" s="597" t="str">
        <f>'PLEASE FILL IN HERE FIRST!!!'!B7</f>
        <v>San Jose, Costa Rica</v>
      </c>
      <c r="B4" s="597"/>
      <c r="C4" s="597"/>
      <c r="D4" s="597"/>
      <c r="E4" s="597"/>
      <c r="F4" s="597"/>
      <c r="G4" s="597"/>
      <c r="H4" s="597"/>
      <c r="I4" s="597"/>
      <c r="J4" s="597"/>
      <c r="K4" s="597"/>
      <c r="L4" s="597"/>
      <c r="M4" s="597"/>
      <c r="P4" s="203"/>
      <c r="Q4" s="203"/>
    </row>
    <row r="5" spans="1:17" s="256" customFormat="1" ht="23" customHeight="1">
      <c r="A5" s="453" t="s">
        <v>567</v>
      </c>
      <c r="B5" s="451">
        <f>'PLEASE FILL IN HERE FIRST!!!'!B9</f>
        <v>44328</v>
      </c>
      <c r="C5" s="430" t="s">
        <v>110</v>
      </c>
      <c r="D5" s="599">
        <f>'PLEASE FILL IN HERE FIRST!!!'!D9</f>
        <v>44329</v>
      </c>
      <c r="E5" s="599"/>
      <c r="F5" s="450"/>
      <c r="G5" s="432"/>
      <c r="H5" s="598"/>
      <c r="I5" s="598"/>
      <c r="J5" s="450"/>
      <c r="K5" s="450"/>
      <c r="L5" s="434"/>
      <c r="M5" s="444"/>
      <c r="P5" s="257"/>
      <c r="Q5" s="257"/>
    </row>
    <row r="6" spans="1:17" ht="9" customHeight="1">
      <c r="A6" s="427"/>
      <c r="B6" s="427"/>
      <c r="C6" s="427"/>
      <c r="D6" s="427"/>
      <c r="E6" s="427"/>
      <c r="F6" s="427"/>
      <c r="G6" s="427"/>
      <c r="H6" s="427"/>
      <c r="I6" s="427"/>
      <c r="J6" s="427"/>
      <c r="K6" s="427"/>
      <c r="L6" s="427"/>
      <c r="M6" s="427"/>
    </row>
    <row r="7" spans="1:17" ht="23" customHeight="1">
      <c r="A7" s="585" t="s">
        <v>325</v>
      </c>
      <c r="B7" s="586"/>
      <c r="C7" s="587" t="s">
        <v>439</v>
      </c>
      <c r="D7" s="588"/>
      <c r="E7" s="588"/>
      <c r="F7" s="588"/>
      <c r="G7" s="588"/>
      <c r="H7" s="588"/>
      <c r="I7" s="588"/>
      <c r="J7" s="588"/>
      <c r="K7" s="588"/>
      <c r="L7" s="588"/>
      <c r="M7" s="589"/>
    </row>
    <row r="8" spans="1:17" ht="10" customHeight="1">
      <c r="A8" s="428"/>
      <c r="B8" s="428"/>
      <c r="C8" s="426"/>
      <c r="D8" s="426"/>
      <c r="E8" s="426"/>
      <c r="F8" s="426"/>
      <c r="G8" s="426"/>
      <c r="H8" s="426"/>
      <c r="I8" s="426"/>
      <c r="J8" s="426"/>
      <c r="K8" s="426"/>
      <c r="L8" s="426"/>
      <c r="M8" s="426"/>
    </row>
    <row r="9" spans="1:17" ht="27" customHeight="1">
      <c r="A9" s="594" t="s">
        <v>574</v>
      </c>
      <c r="B9" s="594"/>
      <c r="C9" s="594"/>
      <c r="D9" s="594"/>
      <c r="E9" s="594"/>
      <c r="F9" s="594"/>
      <c r="G9" s="594"/>
      <c r="H9" s="594"/>
      <c r="I9" s="594"/>
      <c r="J9" s="594"/>
      <c r="K9" s="594"/>
      <c r="L9" s="594"/>
      <c r="M9" s="594"/>
    </row>
    <row r="10" spans="1:17">
      <c r="A10" s="99"/>
      <c r="B10" s="99"/>
      <c r="C10" s="99"/>
      <c r="D10" s="88"/>
      <c r="E10" s="99"/>
      <c r="F10" s="99"/>
      <c r="G10" s="99"/>
      <c r="H10" s="99"/>
      <c r="I10" s="99"/>
      <c r="J10" s="99"/>
      <c r="K10" s="99"/>
      <c r="L10" s="99"/>
      <c r="M10" s="99"/>
    </row>
    <row r="11" spans="1:17" ht="14" customHeight="1">
      <c r="A11" s="592" t="s">
        <v>327</v>
      </c>
      <c r="B11" s="592" t="s">
        <v>431</v>
      </c>
      <c r="C11" s="592" t="s">
        <v>111</v>
      </c>
      <c r="D11" s="592" t="s">
        <v>433</v>
      </c>
      <c r="E11" s="592" t="s">
        <v>114</v>
      </c>
      <c r="F11" s="215" t="s">
        <v>19</v>
      </c>
      <c r="G11" s="215" t="s">
        <v>20</v>
      </c>
      <c r="H11" s="215" t="s">
        <v>57</v>
      </c>
      <c r="I11" s="215" t="s">
        <v>569</v>
      </c>
      <c r="J11" s="592" t="s">
        <v>54</v>
      </c>
      <c r="K11" s="592" t="s">
        <v>132</v>
      </c>
      <c r="L11" s="215" t="s">
        <v>133</v>
      </c>
      <c r="M11" s="215" t="s">
        <v>569</v>
      </c>
    </row>
    <row r="12" spans="1:17" ht="24" customHeight="1">
      <c r="A12" s="593"/>
      <c r="B12" s="593"/>
      <c r="C12" s="593"/>
      <c r="D12" s="593"/>
      <c r="E12" s="593"/>
      <c r="F12" s="247" t="s">
        <v>121</v>
      </c>
      <c r="G12" s="247" t="s">
        <v>121</v>
      </c>
      <c r="H12" s="248" t="s">
        <v>200</v>
      </c>
      <c r="I12" s="247" t="s">
        <v>201</v>
      </c>
      <c r="J12" s="593"/>
      <c r="K12" s="593"/>
      <c r="L12" s="215"/>
      <c r="M12" s="218" t="str">
        <f>'PLEASE FILL IN HERE FIRST!!!'!B43</f>
        <v>US $</v>
      </c>
    </row>
    <row r="13" spans="1:17" ht="20.25" customHeight="1">
      <c r="A13" s="210" t="s">
        <v>124</v>
      </c>
      <c r="B13" s="211" t="s">
        <v>431</v>
      </c>
      <c r="C13" s="211" t="s">
        <v>111</v>
      </c>
      <c r="D13" s="212" t="s">
        <v>199</v>
      </c>
      <c r="E13" s="212" t="s">
        <v>28</v>
      </c>
      <c r="F13" s="213">
        <v>44327</v>
      </c>
      <c r="G13" s="213">
        <v>44330</v>
      </c>
      <c r="H13" s="212" t="s">
        <v>29</v>
      </c>
      <c r="I13" s="212" t="s">
        <v>568</v>
      </c>
      <c r="J13" s="212" t="s">
        <v>55</v>
      </c>
      <c r="K13" s="212" t="s">
        <v>432</v>
      </c>
      <c r="L13" s="212">
        <v>3</v>
      </c>
      <c r="M13" s="214">
        <f>IF(AND(E13="ACC",I13="x",J13="SR"),90*L13,IF(AND(E13="ACC",I13="x",J13="DR"),60*L13,IF(AND(E13="PLA",I13="x",J13="SR"),95*L13,IF(AND(E13="PLA",I13="x",J13="DR"),95*L13,IF(AND(E13="COA",I13="x",J13="SR"),90*L13,IF(AND(E13="COA",I13="x",J13="DR"),60*L13,IF(AND(E13="DEL",I13="x",J13="SR"),90*L13,IF(AND(E13="DEL",I13="x",J13="DR"),95*L13," "))))))))</f>
        <v>285</v>
      </c>
    </row>
    <row r="14" spans="1:17" ht="19.5" customHeight="1">
      <c r="A14" s="215">
        <v>1</v>
      </c>
      <c r="B14" s="418"/>
      <c r="C14" s="418"/>
      <c r="D14" s="419"/>
      <c r="E14" s="419"/>
      <c r="F14" s="420"/>
      <c r="G14" s="420"/>
      <c r="H14" s="419"/>
      <c r="I14" s="435" t="s">
        <v>568</v>
      </c>
      <c r="J14" s="419"/>
      <c r="K14" s="421"/>
      <c r="L14" s="454" t="str">
        <f t="shared" ref="L14:L43" si="0">IF(AND(F14&lt;&gt;0,G14&lt;&gt;0),G14-F14,"")</f>
        <v/>
      </c>
      <c r="M14" s="449" t="str">
        <f>IF(AND(E14="ACC",I14="x",J14="SR"),200*L14,IF(AND(E14="ACC",I14="x",J14="DR"),150*L14,IF(AND(E14="PLA",I14="x",J14="SR"),150*L14,IF(AND(E14="PLA",I14="x",J14="DR"),95*L14,IF(AND(E14="COA",I14="x",J14="SR"),150*L14,IF(AND(E14="COA",I14="x",J14="DR"),95*L14,IF(AND(E14="DEL",I14="x",J14="SR"),150*L14,IF(AND(E14="DEL",I14="x",J14="DR"),95*L14," "))))))))</f>
        <v xml:space="preserve"> </v>
      </c>
      <c r="O14" s="53" t="str">
        <f>$B14&amp;" "&amp;$C14</f>
        <v xml:space="preserve"> </v>
      </c>
    </row>
    <row r="15" spans="1:17" ht="19.5" customHeight="1">
      <c r="A15" s="215">
        <v>2</v>
      </c>
      <c r="B15" s="418"/>
      <c r="C15" s="418"/>
      <c r="D15" s="419"/>
      <c r="E15" s="419"/>
      <c r="F15" s="420"/>
      <c r="G15" s="420"/>
      <c r="H15" s="419"/>
      <c r="I15" s="435" t="s">
        <v>568</v>
      </c>
      <c r="J15" s="419"/>
      <c r="K15" s="421"/>
      <c r="L15" s="454" t="str">
        <f t="shared" si="0"/>
        <v/>
      </c>
      <c r="M15" s="449" t="str">
        <f t="shared" ref="M15:M33" si="1">IF(AND(E15="ACC",I15="x",J15="SR"),200*L15,IF(AND(E15="ACC",I15="x",J15="DR"),150*L15,IF(AND(E15="PLA",I15="x",J15="SR"),150*L15,IF(AND(E15="PLA",I15="x",J15="DR"),95*L15,IF(AND(E15="COA",I15="x",J15="SR"),150*L15,IF(AND(E15="COA",I15="x",J15="DR"),95*L15,IF(AND(E15="DEL",I15="x",J15="SR"),150*L15,IF(AND(E15="DEL",I15="x",J15="DR"),95*L15," "))))))))</f>
        <v xml:space="preserve"> </v>
      </c>
      <c r="O15" s="53" t="str">
        <f t="shared" ref="O15:O50" si="2">$B15&amp;" "&amp;$C15</f>
        <v xml:space="preserve"> </v>
      </c>
    </row>
    <row r="16" spans="1:17" ht="19.5" customHeight="1">
      <c r="A16" s="215">
        <v>3</v>
      </c>
      <c r="B16" s="418"/>
      <c r="C16" s="418"/>
      <c r="D16" s="419"/>
      <c r="E16" s="419"/>
      <c r="F16" s="420"/>
      <c r="G16" s="420"/>
      <c r="H16" s="419"/>
      <c r="I16" s="435" t="s">
        <v>568</v>
      </c>
      <c r="J16" s="419"/>
      <c r="K16" s="421"/>
      <c r="L16" s="454" t="str">
        <f t="shared" si="0"/>
        <v/>
      </c>
      <c r="M16" s="449" t="str">
        <f t="shared" si="1"/>
        <v xml:space="preserve"> </v>
      </c>
      <c r="O16" s="53" t="str">
        <f t="shared" si="2"/>
        <v xml:space="preserve"> </v>
      </c>
    </row>
    <row r="17" spans="1:15" ht="19.5" customHeight="1">
      <c r="A17" s="215">
        <v>4</v>
      </c>
      <c r="B17" s="418"/>
      <c r="C17" s="418"/>
      <c r="D17" s="419"/>
      <c r="E17" s="419"/>
      <c r="F17" s="420"/>
      <c r="G17" s="420"/>
      <c r="H17" s="419"/>
      <c r="I17" s="435" t="s">
        <v>568</v>
      </c>
      <c r="J17" s="419"/>
      <c r="K17" s="421"/>
      <c r="L17" s="454" t="str">
        <f t="shared" si="0"/>
        <v/>
      </c>
      <c r="M17" s="449" t="str">
        <f t="shared" si="1"/>
        <v xml:space="preserve"> </v>
      </c>
      <c r="O17" s="53" t="str">
        <f t="shared" si="2"/>
        <v xml:space="preserve"> </v>
      </c>
    </row>
    <row r="18" spans="1:15" ht="19.5" customHeight="1">
      <c r="A18" s="215">
        <v>5</v>
      </c>
      <c r="B18" s="418"/>
      <c r="C18" s="418"/>
      <c r="D18" s="419"/>
      <c r="E18" s="419"/>
      <c r="F18" s="420"/>
      <c r="G18" s="420"/>
      <c r="H18" s="419"/>
      <c r="I18" s="435" t="s">
        <v>568</v>
      </c>
      <c r="J18" s="419"/>
      <c r="K18" s="421"/>
      <c r="L18" s="454" t="str">
        <f t="shared" si="0"/>
        <v/>
      </c>
      <c r="M18" s="449" t="str">
        <f t="shared" si="1"/>
        <v xml:space="preserve"> </v>
      </c>
      <c r="O18" s="53" t="str">
        <f t="shared" si="2"/>
        <v xml:space="preserve"> </v>
      </c>
    </row>
    <row r="19" spans="1:15" ht="19.5" customHeight="1">
      <c r="A19" s="215">
        <v>6</v>
      </c>
      <c r="B19" s="418"/>
      <c r="C19" s="418"/>
      <c r="D19" s="419"/>
      <c r="E19" s="419"/>
      <c r="F19" s="420"/>
      <c r="G19" s="420"/>
      <c r="H19" s="419"/>
      <c r="I19" s="435" t="s">
        <v>568</v>
      </c>
      <c r="J19" s="419"/>
      <c r="K19" s="421"/>
      <c r="L19" s="454" t="str">
        <f t="shared" si="0"/>
        <v/>
      </c>
      <c r="M19" s="449" t="str">
        <f t="shared" si="1"/>
        <v xml:space="preserve"> </v>
      </c>
      <c r="O19" s="53" t="str">
        <f t="shared" si="2"/>
        <v xml:space="preserve"> </v>
      </c>
    </row>
    <row r="20" spans="1:15" ht="19.5" customHeight="1">
      <c r="A20" s="215">
        <v>7</v>
      </c>
      <c r="B20" s="418"/>
      <c r="C20" s="418"/>
      <c r="D20" s="419"/>
      <c r="E20" s="419"/>
      <c r="F20" s="420"/>
      <c r="G20" s="420"/>
      <c r="H20" s="419"/>
      <c r="I20" s="435" t="s">
        <v>568</v>
      </c>
      <c r="J20" s="419"/>
      <c r="K20" s="421"/>
      <c r="L20" s="454" t="str">
        <f t="shared" si="0"/>
        <v/>
      </c>
      <c r="M20" s="449" t="str">
        <f t="shared" si="1"/>
        <v xml:space="preserve"> </v>
      </c>
      <c r="O20" s="53" t="str">
        <f t="shared" si="2"/>
        <v xml:space="preserve"> </v>
      </c>
    </row>
    <row r="21" spans="1:15" ht="19.5" customHeight="1">
      <c r="A21" s="215">
        <v>8</v>
      </c>
      <c r="B21" s="418"/>
      <c r="C21" s="418"/>
      <c r="D21" s="419"/>
      <c r="E21" s="419"/>
      <c r="F21" s="420"/>
      <c r="G21" s="420"/>
      <c r="H21" s="419"/>
      <c r="I21" s="435" t="s">
        <v>568</v>
      </c>
      <c r="J21" s="419"/>
      <c r="K21" s="421"/>
      <c r="L21" s="454" t="str">
        <f t="shared" si="0"/>
        <v/>
      </c>
      <c r="M21" s="449" t="str">
        <f t="shared" si="1"/>
        <v xml:space="preserve"> </v>
      </c>
      <c r="O21" s="53" t="str">
        <f t="shared" si="2"/>
        <v xml:space="preserve"> </v>
      </c>
    </row>
    <row r="22" spans="1:15" ht="19.5" customHeight="1">
      <c r="A22" s="215">
        <v>9</v>
      </c>
      <c r="B22" s="418"/>
      <c r="C22" s="418"/>
      <c r="D22" s="419"/>
      <c r="E22" s="419"/>
      <c r="F22" s="420"/>
      <c r="G22" s="420"/>
      <c r="H22" s="419"/>
      <c r="I22" s="435" t="s">
        <v>568</v>
      </c>
      <c r="J22" s="419"/>
      <c r="K22" s="421"/>
      <c r="L22" s="454" t="str">
        <f t="shared" si="0"/>
        <v/>
      </c>
      <c r="M22" s="449" t="str">
        <f t="shared" si="1"/>
        <v xml:space="preserve"> </v>
      </c>
      <c r="O22" s="53" t="str">
        <f t="shared" si="2"/>
        <v xml:space="preserve"> </v>
      </c>
    </row>
    <row r="23" spans="1:15" ht="19.5" customHeight="1">
      <c r="A23" s="215">
        <v>10</v>
      </c>
      <c r="B23" s="418"/>
      <c r="C23" s="418"/>
      <c r="D23" s="419"/>
      <c r="E23" s="419"/>
      <c r="F23" s="420"/>
      <c r="G23" s="420"/>
      <c r="H23" s="419"/>
      <c r="I23" s="435" t="s">
        <v>568</v>
      </c>
      <c r="J23" s="419"/>
      <c r="K23" s="421"/>
      <c r="L23" s="454" t="str">
        <f t="shared" si="0"/>
        <v/>
      </c>
      <c r="M23" s="449" t="str">
        <f t="shared" si="1"/>
        <v xml:space="preserve"> </v>
      </c>
      <c r="O23" s="53" t="str">
        <f t="shared" si="2"/>
        <v xml:space="preserve"> </v>
      </c>
    </row>
    <row r="24" spans="1:15" ht="19.5" customHeight="1">
      <c r="A24" s="215">
        <v>11</v>
      </c>
      <c r="B24" s="418"/>
      <c r="C24" s="418"/>
      <c r="D24" s="419"/>
      <c r="E24" s="419"/>
      <c r="F24" s="420"/>
      <c r="G24" s="420"/>
      <c r="H24" s="419"/>
      <c r="I24" s="435" t="s">
        <v>568</v>
      </c>
      <c r="J24" s="419"/>
      <c r="K24" s="421"/>
      <c r="L24" s="454" t="str">
        <f t="shared" si="0"/>
        <v/>
      </c>
      <c r="M24" s="449" t="str">
        <f t="shared" si="1"/>
        <v xml:space="preserve"> </v>
      </c>
      <c r="O24" s="53" t="str">
        <f t="shared" si="2"/>
        <v xml:space="preserve"> </v>
      </c>
    </row>
    <row r="25" spans="1:15" ht="19.5" customHeight="1">
      <c r="A25" s="215">
        <v>12</v>
      </c>
      <c r="B25" s="418"/>
      <c r="C25" s="418"/>
      <c r="D25" s="419"/>
      <c r="E25" s="419"/>
      <c r="F25" s="420"/>
      <c r="G25" s="420"/>
      <c r="H25" s="419"/>
      <c r="I25" s="435" t="s">
        <v>568</v>
      </c>
      <c r="J25" s="419"/>
      <c r="K25" s="421"/>
      <c r="L25" s="454" t="str">
        <f t="shared" si="0"/>
        <v/>
      </c>
      <c r="M25" s="449" t="str">
        <f t="shared" si="1"/>
        <v xml:space="preserve"> </v>
      </c>
      <c r="O25" s="53" t="str">
        <f t="shared" si="2"/>
        <v xml:space="preserve"> </v>
      </c>
    </row>
    <row r="26" spans="1:15" ht="19.5" customHeight="1">
      <c r="A26" s="215">
        <v>13</v>
      </c>
      <c r="B26" s="418"/>
      <c r="C26" s="418"/>
      <c r="D26" s="419"/>
      <c r="E26" s="419"/>
      <c r="F26" s="420"/>
      <c r="G26" s="420"/>
      <c r="H26" s="419"/>
      <c r="I26" s="435" t="s">
        <v>568</v>
      </c>
      <c r="J26" s="419"/>
      <c r="K26" s="421"/>
      <c r="L26" s="454" t="str">
        <f t="shared" si="0"/>
        <v/>
      </c>
      <c r="M26" s="449" t="str">
        <f t="shared" si="1"/>
        <v xml:space="preserve"> </v>
      </c>
      <c r="O26" s="53" t="str">
        <f t="shared" si="2"/>
        <v xml:space="preserve"> </v>
      </c>
    </row>
    <row r="27" spans="1:15" ht="19.5" customHeight="1">
      <c r="A27" s="215">
        <v>14</v>
      </c>
      <c r="B27" s="418"/>
      <c r="C27" s="418"/>
      <c r="D27" s="419"/>
      <c r="E27" s="419"/>
      <c r="F27" s="420"/>
      <c r="G27" s="420"/>
      <c r="H27" s="419"/>
      <c r="I27" s="435" t="s">
        <v>568</v>
      </c>
      <c r="J27" s="419"/>
      <c r="K27" s="421"/>
      <c r="L27" s="454" t="str">
        <f t="shared" si="0"/>
        <v/>
      </c>
      <c r="M27" s="449" t="str">
        <f t="shared" si="1"/>
        <v xml:space="preserve"> </v>
      </c>
      <c r="O27" s="53" t="str">
        <f t="shared" si="2"/>
        <v xml:space="preserve"> </v>
      </c>
    </row>
    <row r="28" spans="1:15" ht="19.5" customHeight="1">
      <c r="A28" s="215">
        <v>15</v>
      </c>
      <c r="B28" s="418"/>
      <c r="C28" s="418"/>
      <c r="D28" s="419"/>
      <c r="E28" s="419"/>
      <c r="F28" s="420"/>
      <c r="G28" s="420"/>
      <c r="H28" s="419"/>
      <c r="I28" s="435" t="s">
        <v>568</v>
      </c>
      <c r="J28" s="419"/>
      <c r="K28" s="421"/>
      <c r="L28" s="454" t="str">
        <f t="shared" si="0"/>
        <v/>
      </c>
      <c r="M28" s="449" t="str">
        <f t="shared" si="1"/>
        <v xml:space="preserve"> </v>
      </c>
      <c r="O28" s="53" t="str">
        <f t="shared" si="2"/>
        <v xml:space="preserve"> </v>
      </c>
    </row>
    <row r="29" spans="1:15" ht="19.5" customHeight="1">
      <c r="A29" s="215">
        <v>16</v>
      </c>
      <c r="B29" s="418"/>
      <c r="C29" s="418"/>
      <c r="D29" s="419"/>
      <c r="E29" s="419"/>
      <c r="F29" s="420"/>
      <c r="G29" s="420"/>
      <c r="H29" s="419"/>
      <c r="I29" s="435" t="s">
        <v>568</v>
      </c>
      <c r="J29" s="419"/>
      <c r="K29" s="421"/>
      <c r="L29" s="454" t="str">
        <f t="shared" si="0"/>
        <v/>
      </c>
      <c r="M29" s="449" t="str">
        <f t="shared" si="1"/>
        <v xml:space="preserve"> </v>
      </c>
      <c r="O29" s="53" t="str">
        <f t="shared" si="2"/>
        <v xml:space="preserve"> </v>
      </c>
    </row>
    <row r="30" spans="1:15" ht="19.5" customHeight="1">
      <c r="A30" s="215">
        <v>17</v>
      </c>
      <c r="B30" s="418"/>
      <c r="C30" s="418"/>
      <c r="D30" s="419"/>
      <c r="E30" s="419"/>
      <c r="F30" s="420"/>
      <c r="G30" s="420"/>
      <c r="H30" s="419"/>
      <c r="I30" s="435" t="s">
        <v>568</v>
      </c>
      <c r="J30" s="419"/>
      <c r="K30" s="421"/>
      <c r="L30" s="454" t="str">
        <f t="shared" si="0"/>
        <v/>
      </c>
      <c r="M30" s="449" t="str">
        <f t="shared" si="1"/>
        <v xml:space="preserve"> </v>
      </c>
      <c r="O30" s="53" t="str">
        <f t="shared" si="2"/>
        <v xml:space="preserve"> </v>
      </c>
    </row>
    <row r="31" spans="1:15" ht="19.5" customHeight="1">
      <c r="A31" s="215">
        <v>18</v>
      </c>
      <c r="B31" s="418"/>
      <c r="C31" s="418"/>
      <c r="D31" s="419"/>
      <c r="E31" s="419"/>
      <c r="F31" s="420"/>
      <c r="G31" s="420"/>
      <c r="H31" s="419"/>
      <c r="I31" s="435" t="s">
        <v>568</v>
      </c>
      <c r="J31" s="419"/>
      <c r="K31" s="421"/>
      <c r="L31" s="454" t="str">
        <f t="shared" si="0"/>
        <v/>
      </c>
      <c r="M31" s="449" t="str">
        <f t="shared" si="1"/>
        <v xml:space="preserve"> </v>
      </c>
      <c r="O31" s="53" t="str">
        <f t="shared" si="2"/>
        <v xml:space="preserve"> </v>
      </c>
    </row>
    <row r="32" spans="1:15" ht="19.5" customHeight="1">
      <c r="A32" s="215">
        <v>19</v>
      </c>
      <c r="B32" s="418"/>
      <c r="C32" s="418"/>
      <c r="D32" s="419"/>
      <c r="E32" s="419"/>
      <c r="F32" s="420"/>
      <c r="G32" s="420"/>
      <c r="H32" s="419"/>
      <c r="I32" s="435" t="s">
        <v>568</v>
      </c>
      <c r="J32" s="419"/>
      <c r="K32" s="421"/>
      <c r="L32" s="454" t="str">
        <f t="shared" si="0"/>
        <v/>
      </c>
      <c r="M32" s="449" t="str">
        <f t="shared" si="1"/>
        <v xml:space="preserve"> </v>
      </c>
      <c r="O32" s="53" t="str">
        <f t="shared" si="2"/>
        <v xml:space="preserve"> </v>
      </c>
    </row>
    <row r="33" spans="1:15" ht="19.5" customHeight="1">
      <c r="A33" s="215">
        <v>20</v>
      </c>
      <c r="B33" s="418"/>
      <c r="C33" s="418"/>
      <c r="D33" s="419"/>
      <c r="E33" s="419"/>
      <c r="F33" s="420"/>
      <c r="G33" s="420"/>
      <c r="H33" s="419"/>
      <c r="I33" s="435" t="s">
        <v>568</v>
      </c>
      <c r="J33" s="419"/>
      <c r="K33" s="421"/>
      <c r="L33" s="454" t="str">
        <f t="shared" si="0"/>
        <v/>
      </c>
      <c r="M33" s="449" t="str">
        <f t="shared" si="1"/>
        <v xml:space="preserve"> </v>
      </c>
      <c r="O33" s="53" t="str">
        <f t="shared" si="2"/>
        <v xml:space="preserve"> </v>
      </c>
    </row>
    <row r="34" spans="1:15" ht="19.5" hidden="1" customHeight="1">
      <c r="A34" s="215">
        <v>21</v>
      </c>
      <c r="B34" s="418"/>
      <c r="C34" s="418"/>
      <c r="D34" s="419"/>
      <c r="E34" s="419"/>
      <c r="F34" s="420"/>
      <c r="G34" s="420"/>
      <c r="H34" s="419"/>
      <c r="I34" s="435" t="s">
        <v>568</v>
      </c>
      <c r="J34" s="419"/>
      <c r="K34" s="421"/>
      <c r="L34" s="454" t="str">
        <f t="shared" si="0"/>
        <v/>
      </c>
      <c r="M34" s="216" t="str">
        <f t="shared" ref="M34:M43" si="3">IF(AND(E34="ACC",I34="x",J34="SR"),130*L34,IF(AND(E34="ACC",I34="x",J34="DR"),90*L34,IF(AND(E34="PLA",I34="x",J34="SR"),90*L34,IF(AND(E34="PLA",I34="x",J34="DR"),70*L34,IF(AND(E34="COA",I34="x",J34="SR"),90*L34,IF(AND(E34="COA",I34="x",J34="DR"),70*L34,IF(AND(E34="DEL",I34="x",J34="SR"),90*L34,IF(AND(E34="DEL",I34="x",J34="DR"),70*L34," "))))))))</f>
        <v xml:space="preserve"> </v>
      </c>
      <c r="O34" s="53" t="str">
        <f t="shared" si="2"/>
        <v xml:space="preserve"> </v>
      </c>
    </row>
    <row r="35" spans="1:15" ht="19.5" hidden="1" customHeight="1">
      <c r="A35" s="215">
        <v>22</v>
      </c>
      <c r="B35" s="418"/>
      <c r="C35" s="418"/>
      <c r="D35" s="419"/>
      <c r="E35" s="419"/>
      <c r="F35" s="420"/>
      <c r="G35" s="420"/>
      <c r="H35" s="419"/>
      <c r="I35" s="435" t="s">
        <v>568</v>
      </c>
      <c r="J35" s="419"/>
      <c r="K35" s="421"/>
      <c r="L35" s="454" t="str">
        <f t="shared" si="0"/>
        <v/>
      </c>
      <c r="M35" s="216" t="str">
        <f t="shared" si="3"/>
        <v xml:space="preserve"> </v>
      </c>
      <c r="O35" s="53" t="str">
        <f t="shared" si="2"/>
        <v xml:space="preserve"> </v>
      </c>
    </row>
    <row r="36" spans="1:15" ht="19.5" hidden="1" customHeight="1">
      <c r="A36" s="215">
        <v>23</v>
      </c>
      <c r="B36" s="418"/>
      <c r="C36" s="418"/>
      <c r="D36" s="419"/>
      <c r="E36" s="419"/>
      <c r="F36" s="420"/>
      <c r="G36" s="420"/>
      <c r="H36" s="419"/>
      <c r="I36" s="435" t="s">
        <v>568</v>
      </c>
      <c r="J36" s="419"/>
      <c r="K36" s="421"/>
      <c r="L36" s="454" t="str">
        <f t="shared" si="0"/>
        <v/>
      </c>
      <c r="M36" s="216" t="str">
        <f t="shared" si="3"/>
        <v xml:space="preserve"> </v>
      </c>
      <c r="O36" s="53" t="str">
        <f t="shared" si="2"/>
        <v xml:space="preserve"> </v>
      </c>
    </row>
    <row r="37" spans="1:15" ht="19.5" hidden="1" customHeight="1">
      <c r="A37" s="215">
        <v>24</v>
      </c>
      <c r="B37" s="418"/>
      <c r="C37" s="418"/>
      <c r="D37" s="419"/>
      <c r="E37" s="419"/>
      <c r="F37" s="420"/>
      <c r="G37" s="420"/>
      <c r="H37" s="419"/>
      <c r="I37" s="435" t="s">
        <v>568</v>
      </c>
      <c r="J37" s="419"/>
      <c r="K37" s="421"/>
      <c r="L37" s="454" t="str">
        <f t="shared" si="0"/>
        <v/>
      </c>
      <c r="M37" s="216" t="str">
        <f t="shared" si="3"/>
        <v xml:space="preserve"> </v>
      </c>
      <c r="O37" s="53" t="str">
        <f t="shared" si="2"/>
        <v xml:space="preserve"> </v>
      </c>
    </row>
    <row r="38" spans="1:15" ht="19.5" hidden="1" customHeight="1">
      <c r="A38" s="215">
        <v>25</v>
      </c>
      <c r="B38" s="418"/>
      <c r="C38" s="418"/>
      <c r="D38" s="419"/>
      <c r="E38" s="419"/>
      <c r="F38" s="420"/>
      <c r="G38" s="420"/>
      <c r="H38" s="419"/>
      <c r="I38" s="435" t="s">
        <v>568</v>
      </c>
      <c r="J38" s="419"/>
      <c r="K38" s="421"/>
      <c r="L38" s="454" t="str">
        <f t="shared" si="0"/>
        <v/>
      </c>
      <c r="M38" s="216" t="str">
        <f t="shared" si="3"/>
        <v xml:space="preserve"> </v>
      </c>
      <c r="O38" s="53" t="str">
        <f t="shared" si="2"/>
        <v xml:space="preserve"> </v>
      </c>
    </row>
    <row r="39" spans="1:15" ht="19.5" hidden="1" customHeight="1">
      <c r="A39" s="215">
        <v>26</v>
      </c>
      <c r="B39" s="418"/>
      <c r="C39" s="418"/>
      <c r="D39" s="419"/>
      <c r="E39" s="419"/>
      <c r="F39" s="420"/>
      <c r="G39" s="420"/>
      <c r="H39" s="419"/>
      <c r="I39" s="435" t="s">
        <v>568</v>
      </c>
      <c r="J39" s="419"/>
      <c r="K39" s="421"/>
      <c r="L39" s="454" t="str">
        <f t="shared" si="0"/>
        <v/>
      </c>
      <c r="M39" s="216" t="str">
        <f t="shared" si="3"/>
        <v xml:space="preserve"> </v>
      </c>
      <c r="O39" s="53" t="str">
        <f t="shared" si="2"/>
        <v xml:space="preserve"> </v>
      </c>
    </row>
    <row r="40" spans="1:15" ht="19.5" hidden="1" customHeight="1">
      <c r="A40" s="215">
        <v>27</v>
      </c>
      <c r="B40" s="418"/>
      <c r="C40" s="418"/>
      <c r="D40" s="419"/>
      <c r="E40" s="419"/>
      <c r="F40" s="420"/>
      <c r="G40" s="420"/>
      <c r="H40" s="419"/>
      <c r="I40" s="435" t="s">
        <v>568</v>
      </c>
      <c r="J40" s="419"/>
      <c r="K40" s="421"/>
      <c r="L40" s="454" t="str">
        <f t="shared" si="0"/>
        <v/>
      </c>
      <c r="M40" s="216" t="str">
        <f t="shared" si="3"/>
        <v xml:space="preserve"> </v>
      </c>
      <c r="O40" s="53" t="str">
        <f t="shared" si="2"/>
        <v xml:space="preserve"> </v>
      </c>
    </row>
    <row r="41" spans="1:15" ht="19.5" hidden="1" customHeight="1">
      <c r="A41" s="215">
        <v>28</v>
      </c>
      <c r="B41" s="418"/>
      <c r="C41" s="418"/>
      <c r="D41" s="419"/>
      <c r="E41" s="419"/>
      <c r="F41" s="420"/>
      <c r="G41" s="420"/>
      <c r="H41" s="419"/>
      <c r="I41" s="435" t="s">
        <v>568</v>
      </c>
      <c r="J41" s="419"/>
      <c r="K41" s="421"/>
      <c r="L41" s="454" t="str">
        <f t="shared" si="0"/>
        <v/>
      </c>
      <c r="M41" s="216" t="str">
        <f t="shared" si="3"/>
        <v xml:space="preserve"> </v>
      </c>
      <c r="O41" s="53" t="str">
        <f t="shared" si="2"/>
        <v xml:space="preserve"> </v>
      </c>
    </row>
    <row r="42" spans="1:15" ht="19.5" hidden="1" customHeight="1">
      <c r="A42" s="215">
        <v>29</v>
      </c>
      <c r="B42" s="418"/>
      <c r="C42" s="418"/>
      <c r="D42" s="419"/>
      <c r="E42" s="419"/>
      <c r="F42" s="420"/>
      <c r="G42" s="420"/>
      <c r="H42" s="419"/>
      <c r="I42" s="435" t="s">
        <v>568</v>
      </c>
      <c r="J42" s="419"/>
      <c r="K42" s="421"/>
      <c r="L42" s="454" t="str">
        <f t="shared" si="0"/>
        <v/>
      </c>
      <c r="M42" s="216" t="str">
        <f t="shared" si="3"/>
        <v xml:space="preserve"> </v>
      </c>
      <c r="O42" s="53" t="str">
        <f t="shared" si="2"/>
        <v xml:space="preserve"> </v>
      </c>
    </row>
    <row r="43" spans="1:15" ht="19.5" hidden="1" customHeight="1">
      <c r="A43" s="215">
        <v>30</v>
      </c>
      <c r="B43" s="418"/>
      <c r="C43" s="418"/>
      <c r="D43" s="419"/>
      <c r="E43" s="419"/>
      <c r="F43" s="420"/>
      <c r="G43" s="420"/>
      <c r="H43" s="419"/>
      <c r="I43" s="435" t="s">
        <v>568</v>
      </c>
      <c r="J43" s="419"/>
      <c r="K43" s="421"/>
      <c r="L43" s="454" t="str">
        <f t="shared" si="0"/>
        <v/>
      </c>
      <c r="M43" s="216" t="str">
        <f t="shared" si="3"/>
        <v xml:space="preserve"> </v>
      </c>
      <c r="O43" s="53" t="str">
        <f t="shared" si="2"/>
        <v xml:space="preserve"> </v>
      </c>
    </row>
    <row r="44" spans="1:15" ht="19.5" customHeight="1">
      <c r="A44" s="424" t="s">
        <v>584</v>
      </c>
      <c r="B44" s="424"/>
      <c r="C44" s="424"/>
      <c r="D44" s="424"/>
      <c r="E44" s="424"/>
      <c r="F44" s="424"/>
      <c r="G44" s="424"/>
      <c r="H44" s="424"/>
      <c r="I44" s="424"/>
      <c r="J44" s="424"/>
      <c r="K44" s="424"/>
      <c r="L44" s="425" t="s">
        <v>327</v>
      </c>
      <c r="M44" s="455"/>
    </row>
    <row r="45" spans="1:15" ht="19.5" customHeight="1">
      <c r="M45" s="456"/>
    </row>
    <row r="46" spans="1:15" ht="19.5" customHeight="1">
      <c r="M46" s="456"/>
    </row>
    <row r="47" spans="1:15" ht="19.5" customHeight="1">
      <c r="A47" s="590" t="s">
        <v>136</v>
      </c>
      <c r="B47" s="590"/>
      <c r="C47" s="590"/>
      <c r="D47" s="590"/>
      <c r="E47" s="590"/>
      <c r="F47" s="590"/>
      <c r="G47" s="590"/>
      <c r="H47" s="590"/>
      <c r="I47" s="590"/>
      <c r="J47" s="590"/>
      <c r="K47" s="590"/>
      <c r="L47" s="590"/>
      <c r="M47" s="457">
        <f>SUM(M14:M43)</f>
        <v>0</v>
      </c>
      <c r="O47" s="53" t="str">
        <f t="shared" si="2"/>
        <v xml:space="preserve"> </v>
      </c>
    </row>
    <row r="48" spans="1:15" ht="19.5" customHeight="1" thickBot="1">
      <c r="A48" s="424"/>
      <c r="B48" s="424"/>
      <c r="C48" s="424"/>
      <c r="D48" s="424"/>
      <c r="E48" s="424"/>
      <c r="F48" s="424"/>
      <c r="G48" s="424"/>
      <c r="H48" s="424"/>
      <c r="I48" s="424"/>
      <c r="J48" s="424"/>
      <c r="K48" s="424"/>
      <c r="L48" s="425"/>
      <c r="M48" s="425" t="s">
        <v>569</v>
      </c>
    </row>
    <row r="49" spans="1:17" ht="19.5" customHeight="1" thickBot="1">
      <c r="A49" s="591" t="s">
        <v>570</v>
      </c>
      <c r="B49" s="591"/>
      <c r="C49" s="591"/>
      <c r="D49" s="591"/>
      <c r="E49" s="591"/>
      <c r="F49" s="591"/>
      <c r="G49" s="591"/>
      <c r="H49" s="591"/>
      <c r="I49" s="591"/>
      <c r="J49" s="591"/>
      <c r="K49" s="591"/>
      <c r="L49" s="591"/>
      <c r="M49" s="452">
        <f>M47</f>
        <v>0</v>
      </c>
      <c r="O49" s="53" t="str">
        <f t="shared" si="2"/>
        <v xml:space="preserve"> </v>
      </c>
    </row>
    <row r="50" spans="1:17" ht="19.5" customHeight="1">
      <c r="A50" s="582" t="s">
        <v>326</v>
      </c>
      <c r="B50" s="582"/>
      <c r="C50" s="582"/>
      <c r="D50" s="582"/>
      <c r="E50" s="582"/>
      <c r="F50" s="582"/>
      <c r="G50" s="219"/>
      <c r="H50" s="219"/>
      <c r="I50" s="219"/>
      <c r="J50" s="220"/>
      <c r="K50" s="220"/>
      <c r="L50" s="205"/>
      <c r="M50" s="206"/>
      <c r="O50" s="53" t="str">
        <f t="shared" si="2"/>
        <v xml:space="preserve"> </v>
      </c>
    </row>
    <row r="51" spans="1:17" ht="16">
      <c r="A51" s="443" t="s">
        <v>576</v>
      </c>
      <c r="B51" s="221"/>
      <c r="C51" s="221"/>
      <c r="D51" s="222"/>
      <c r="E51" s="222"/>
      <c r="F51" s="222"/>
      <c r="G51" s="222"/>
      <c r="H51" s="222"/>
      <c r="I51" s="222"/>
      <c r="J51" s="222"/>
      <c r="K51" s="222"/>
      <c r="L51" s="207"/>
      <c r="M51" s="207"/>
    </row>
    <row r="53" spans="1:17" ht="15" customHeight="1">
      <c r="A53" s="436" t="s">
        <v>572</v>
      </c>
      <c r="B53" s="436"/>
      <c r="C53" s="436"/>
      <c r="D53" s="436"/>
      <c r="E53" s="583" t="s">
        <v>573</v>
      </c>
      <c r="F53" s="583"/>
      <c r="G53" s="584">
        <f>'PLEASE FILL IN HERE FIRST!!!'!B33</f>
        <v>44314</v>
      </c>
      <c r="H53" s="584"/>
      <c r="I53" s="584"/>
      <c r="J53" s="584"/>
      <c r="K53" s="584"/>
      <c r="L53" s="584"/>
      <c r="M53" s="584"/>
    </row>
    <row r="54" spans="1:17" ht="16">
      <c r="A54" s="437" t="s">
        <v>583</v>
      </c>
      <c r="B54" s="437"/>
      <c r="C54" s="437"/>
      <c r="D54" s="437"/>
      <c r="E54" s="583"/>
      <c r="F54" s="583"/>
      <c r="G54" s="584"/>
      <c r="H54" s="584"/>
      <c r="I54" s="584"/>
      <c r="J54" s="584"/>
      <c r="K54" s="584"/>
      <c r="L54" s="584"/>
      <c r="M54" s="584"/>
    </row>
    <row r="55" spans="1:17" s="208" customFormat="1" ht="16">
      <c r="A55" s="437" t="s">
        <v>582</v>
      </c>
      <c r="B55" s="437"/>
      <c r="C55" s="437"/>
      <c r="D55" s="437"/>
      <c r="E55" s="583"/>
      <c r="F55" s="583"/>
      <c r="G55" s="584"/>
      <c r="H55" s="584"/>
      <c r="I55" s="584"/>
      <c r="J55" s="584"/>
      <c r="K55" s="584"/>
      <c r="L55" s="584"/>
      <c r="M55" s="584"/>
      <c r="O55" s="53"/>
      <c r="P55" s="50"/>
      <c r="Q55" s="59"/>
    </row>
  </sheetData>
  <sheetProtection algorithmName="SHA-512" hashValue="vqrnTQJD8eXj9QmHiqKOlQivkz+5S9mxIncFGj/XIPGKIwmP+r1+UmIGwaJ0aNAE+PHuAbrC65wDwrjMLrRwrw==" saltValue="7kgOyI+A/hd0ESmsvFAE4A==" spinCount="100000" sheet="1" selectLockedCells="1"/>
  <mergeCells count="21">
    <mergeCell ref="A1:M1"/>
    <mergeCell ref="A3:M3"/>
    <mergeCell ref="A4:M4"/>
    <mergeCell ref="H5:I5"/>
    <mergeCell ref="A2:M2"/>
    <mergeCell ref="D5:E5"/>
    <mergeCell ref="A50:F50"/>
    <mergeCell ref="E53:F55"/>
    <mergeCell ref="G53:M55"/>
    <mergeCell ref="A7:B7"/>
    <mergeCell ref="C7:M7"/>
    <mergeCell ref="A47:L47"/>
    <mergeCell ref="A49:L49"/>
    <mergeCell ref="K11:K12"/>
    <mergeCell ref="A11:A12"/>
    <mergeCell ref="B11:B12"/>
    <mergeCell ref="C11:C12"/>
    <mergeCell ref="D11:D12"/>
    <mergeCell ref="E11:E12"/>
    <mergeCell ref="J11:J12"/>
    <mergeCell ref="A9:M9"/>
  </mergeCells>
  <phoneticPr fontId="3" type="noConversion"/>
  <conditionalFormatting sqref="B14:E43">
    <cfRule type="cellIs" dxfId="19" priority="12" operator="equal">
      <formula>0</formula>
    </cfRule>
  </conditionalFormatting>
  <conditionalFormatting sqref="E33:G33 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printOptions horizontalCentered="1"/>
  <pageMargins left="0.2" right="0.2" top="0.39000000000000007" bottom="0.2" header="0" footer="0"/>
  <pageSetup paperSize="9" scale="64"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A4:M4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workbookViewId="0">
      <selection activeCell="G50" sqref="G50:M52"/>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6">
      <c r="A1" s="606" t="str">
        <f>Accommodation!A1</f>
        <v>Pan American Singles Qualification</v>
      </c>
      <c r="B1" s="606"/>
      <c r="C1" s="606"/>
      <c r="D1" s="606"/>
      <c r="E1" s="606"/>
      <c r="F1" s="606"/>
      <c r="G1" s="606"/>
      <c r="H1" s="606"/>
      <c r="I1" s="606"/>
      <c r="J1" s="606"/>
      <c r="K1" s="606"/>
      <c r="L1" s="606"/>
      <c r="M1" s="606"/>
      <c r="AA1" s="73" t="s">
        <v>27</v>
      </c>
      <c r="AB1" s="71" t="s">
        <v>28</v>
      </c>
      <c r="AC1" s="72" t="s">
        <v>160</v>
      </c>
      <c r="AD1" s="73" t="s">
        <v>176</v>
      </c>
    </row>
    <row r="2" spans="1:30" ht="26">
      <c r="A2" s="606" t="s">
        <v>438</v>
      </c>
      <c r="B2" s="606"/>
      <c r="C2" s="606"/>
      <c r="D2" s="606"/>
      <c r="E2" s="606"/>
      <c r="F2" s="606"/>
      <c r="G2" s="606"/>
      <c r="H2" s="606"/>
      <c r="I2" s="606"/>
      <c r="J2" s="606"/>
      <c r="K2" s="606"/>
      <c r="L2" s="606"/>
      <c r="M2" s="606"/>
      <c r="AA2" s="73"/>
      <c r="AB2" s="71"/>
      <c r="AC2" s="72"/>
      <c r="AD2" s="73"/>
    </row>
    <row r="3" spans="1:30" ht="16" hidden="1" customHeight="1">
      <c r="A3" s="607" t="str">
        <f>'PLEASE FILL IN HERE FIRST!!!'!B5</f>
        <v>Pan American Singles Qualification</v>
      </c>
      <c r="B3" s="607"/>
      <c r="C3" s="607"/>
      <c r="D3" s="607"/>
      <c r="E3" s="607"/>
      <c r="F3" s="607"/>
      <c r="G3" s="607"/>
      <c r="H3" s="607"/>
      <c r="I3" s="607"/>
      <c r="J3" s="607"/>
      <c r="K3" s="607"/>
      <c r="L3" s="607"/>
      <c r="M3" s="607"/>
      <c r="AA3" s="73" t="s">
        <v>175</v>
      </c>
      <c r="AB3" s="71" t="s">
        <v>161</v>
      </c>
      <c r="AC3" s="72" t="s">
        <v>55</v>
      </c>
      <c r="AD3" s="73" t="s">
        <v>177</v>
      </c>
    </row>
    <row r="4" spans="1:30" ht="24" customHeight="1">
      <c r="A4" s="608" t="str">
        <f>'PLEASE FILL IN HERE FIRST!!!'!B7</f>
        <v>San Jose, Costa Rica</v>
      </c>
      <c r="B4" s="608"/>
      <c r="C4" s="608"/>
      <c r="D4" s="608"/>
      <c r="E4" s="608"/>
      <c r="F4" s="608"/>
      <c r="G4" s="608"/>
      <c r="H4" s="608"/>
      <c r="I4" s="608"/>
      <c r="J4" s="608"/>
      <c r="K4" s="608"/>
      <c r="L4" s="608"/>
      <c r="M4" s="608"/>
      <c r="AB4" s="73" t="s">
        <v>164</v>
      </c>
      <c r="AC4" s="72"/>
      <c r="AD4" s="73" t="s">
        <v>178</v>
      </c>
    </row>
    <row r="5" spans="1:30" ht="21" customHeight="1">
      <c r="A5" s="429" t="s">
        <v>567</v>
      </c>
      <c r="B5" s="431">
        <f>'PLEASE FILL IN HERE FIRST!!!'!B9</f>
        <v>44328</v>
      </c>
      <c r="C5" s="430" t="s">
        <v>110</v>
      </c>
      <c r="D5" s="599">
        <f>'PLEASE FILL IN HERE FIRST!!!'!D9</f>
        <v>44329</v>
      </c>
      <c r="E5" s="599"/>
      <c r="F5" s="433"/>
      <c r="G5" s="432"/>
      <c r="H5" s="598"/>
      <c r="I5" s="598"/>
      <c r="J5" s="433"/>
      <c r="K5" s="433"/>
      <c r="L5" s="434"/>
      <c r="M5" s="444"/>
      <c r="AB5" s="73" t="s">
        <v>174</v>
      </c>
      <c r="AC5" s="72"/>
    </row>
    <row r="6" spans="1:30" ht="7" customHeight="1">
      <c r="A6" s="258"/>
      <c r="B6" s="258"/>
      <c r="C6" s="258"/>
      <c r="D6" s="258"/>
      <c r="E6" s="258"/>
      <c r="F6" s="258"/>
      <c r="G6" s="258"/>
      <c r="H6" s="258"/>
      <c r="I6" s="258"/>
      <c r="J6" s="258"/>
      <c r="K6" s="258"/>
      <c r="L6" s="258"/>
      <c r="M6" s="258"/>
      <c r="AB6" s="73" t="s">
        <v>163</v>
      </c>
      <c r="AC6" s="72"/>
    </row>
    <row r="7" spans="1:30" ht="21">
      <c r="A7" s="585" t="s">
        <v>325</v>
      </c>
      <c r="B7" s="586"/>
      <c r="C7" s="445" t="str">
        <f>Accommodation!C7</f>
        <v>Please fill in the name of the Association</v>
      </c>
      <c r="D7" s="446"/>
      <c r="E7" s="446"/>
      <c r="F7" s="446"/>
      <c r="G7" s="446"/>
      <c r="H7" s="446"/>
      <c r="I7" s="446"/>
      <c r="J7" s="446"/>
      <c r="K7" s="446"/>
      <c r="L7" s="446"/>
      <c r="M7" s="447"/>
    </row>
    <row r="8" spans="1:30" ht="7" customHeight="1">
      <c r="A8" s="442"/>
      <c r="B8" s="442"/>
      <c r="C8" s="442"/>
      <c r="D8" s="442"/>
      <c r="E8" s="442"/>
      <c r="F8" s="442"/>
      <c r="G8" s="442"/>
      <c r="H8" s="442"/>
      <c r="I8" s="442"/>
      <c r="J8" s="442"/>
      <c r="K8" s="442"/>
      <c r="L8" s="442"/>
      <c r="M8" s="442"/>
      <c r="AB8" s="73" t="s">
        <v>163</v>
      </c>
      <c r="AC8" s="72"/>
    </row>
    <row r="9" spans="1:30" ht="18">
      <c r="A9" s="441" t="s">
        <v>575</v>
      </c>
      <c r="B9" s="441"/>
      <c r="C9" s="441"/>
      <c r="D9" s="441"/>
      <c r="E9" s="441"/>
      <c r="F9" s="441"/>
      <c r="G9" s="441"/>
      <c r="H9" s="441"/>
      <c r="I9" s="441"/>
      <c r="J9" s="441"/>
      <c r="K9" s="441"/>
      <c r="L9" s="441"/>
      <c r="M9" s="441"/>
    </row>
    <row r="10" spans="1:30">
      <c r="A10"/>
      <c r="B10"/>
      <c r="C10"/>
      <c r="D10"/>
      <c r="E10"/>
      <c r="F10"/>
      <c r="G10" s="1"/>
      <c r="H10"/>
      <c r="I10"/>
      <c r="J10"/>
      <c r="K10"/>
      <c r="L10"/>
      <c r="M10"/>
    </row>
    <row r="11" spans="1:30" ht="15">
      <c r="A11" s="604" t="s">
        <v>327</v>
      </c>
      <c r="B11" s="609" t="s">
        <v>431</v>
      </c>
      <c r="C11" s="609" t="s">
        <v>111</v>
      </c>
      <c r="D11" s="600" t="s">
        <v>433</v>
      </c>
      <c r="E11" s="600" t="s">
        <v>114</v>
      </c>
      <c r="F11" s="231" t="s">
        <v>115</v>
      </c>
      <c r="G11" s="232" t="s">
        <v>116</v>
      </c>
      <c r="H11" s="232" t="s">
        <v>117</v>
      </c>
      <c r="I11" s="232" t="s">
        <v>116</v>
      </c>
      <c r="J11" s="600" t="s">
        <v>118</v>
      </c>
      <c r="K11" s="232" t="s">
        <v>119</v>
      </c>
      <c r="L11" s="232" t="s">
        <v>119</v>
      </c>
      <c r="M11" s="600" t="s">
        <v>118</v>
      </c>
    </row>
    <row r="12" spans="1:30" ht="15">
      <c r="A12" s="605"/>
      <c r="B12" s="610"/>
      <c r="C12" s="610"/>
      <c r="D12" s="601"/>
      <c r="E12" s="601"/>
      <c r="F12" s="233" t="s">
        <v>120</v>
      </c>
      <c r="G12" s="246" t="s">
        <v>121</v>
      </c>
      <c r="H12" s="246" t="s">
        <v>122</v>
      </c>
      <c r="I12" s="246" t="s">
        <v>123</v>
      </c>
      <c r="J12" s="601"/>
      <c r="K12" s="246" t="s">
        <v>121</v>
      </c>
      <c r="L12" s="246" t="s">
        <v>123</v>
      </c>
      <c r="M12" s="601"/>
    </row>
    <row r="13" spans="1:30" s="18" customFormat="1" ht="19.5" customHeight="1">
      <c r="A13" s="223" t="s">
        <v>124</v>
      </c>
      <c r="B13" s="224" t="s">
        <v>431</v>
      </c>
      <c r="C13" s="224" t="s">
        <v>111</v>
      </c>
      <c r="D13" s="223" t="s">
        <v>27</v>
      </c>
      <c r="E13" s="223" t="s">
        <v>28</v>
      </c>
      <c r="F13" s="225" t="s">
        <v>32</v>
      </c>
      <c r="G13" s="226">
        <f>Accommodation!F13</f>
        <v>44327</v>
      </c>
      <c r="H13" s="227" t="s">
        <v>33</v>
      </c>
      <c r="I13" s="228">
        <v>0.57291666666666663</v>
      </c>
      <c r="J13" s="223" t="s">
        <v>34</v>
      </c>
      <c r="K13" s="229">
        <f>Accommodation!G13</f>
        <v>44330</v>
      </c>
      <c r="L13" s="230">
        <v>0.83333333333333337</v>
      </c>
      <c r="M13" s="223" t="s">
        <v>35</v>
      </c>
    </row>
    <row r="14" spans="1:30" ht="17.25" customHeight="1">
      <c r="A14" s="238">
        <v>1</v>
      </c>
      <c r="B14" s="234">
        <f>Accommodation!B14</f>
        <v>0</v>
      </c>
      <c r="C14" s="234">
        <f>Accommodation!C14</f>
        <v>0</v>
      </c>
      <c r="D14" s="217">
        <f>Accommodation!D14</f>
        <v>0</v>
      </c>
      <c r="E14" s="217">
        <f>Accommodation!E14</f>
        <v>0</v>
      </c>
      <c r="F14" s="422"/>
      <c r="G14" s="235">
        <f>Accommodation!F14</f>
        <v>0</v>
      </c>
      <c r="H14" s="423"/>
      <c r="I14" s="423"/>
      <c r="J14" s="423"/>
      <c r="K14" s="235">
        <f>Accommodation!G14</f>
        <v>0</v>
      </c>
      <c r="L14" s="423"/>
      <c r="M14" s="423"/>
    </row>
    <row r="15" spans="1:30" ht="17.25" customHeight="1">
      <c r="A15" s="238">
        <v>2</v>
      </c>
      <c r="B15" s="234">
        <f>Accommodation!B15</f>
        <v>0</v>
      </c>
      <c r="C15" s="234">
        <f>Accommodation!C15</f>
        <v>0</v>
      </c>
      <c r="D15" s="217">
        <f>Accommodation!D15</f>
        <v>0</v>
      </c>
      <c r="E15" s="217">
        <f>Accommodation!E15</f>
        <v>0</v>
      </c>
      <c r="F15" s="422"/>
      <c r="G15" s="235">
        <f>Accommodation!F15</f>
        <v>0</v>
      </c>
      <c r="H15" s="423"/>
      <c r="I15" s="423"/>
      <c r="J15" s="423"/>
      <c r="K15" s="235">
        <f>Accommodation!G15</f>
        <v>0</v>
      </c>
      <c r="L15" s="423"/>
      <c r="M15" s="423"/>
    </row>
    <row r="16" spans="1:30" ht="17.25" customHeight="1">
      <c r="A16" s="238">
        <v>3</v>
      </c>
      <c r="B16" s="234">
        <f>Accommodation!B16</f>
        <v>0</v>
      </c>
      <c r="C16" s="234">
        <f>Accommodation!C16</f>
        <v>0</v>
      </c>
      <c r="D16" s="217">
        <f>Accommodation!D16</f>
        <v>0</v>
      </c>
      <c r="E16" s="217">
        <f>Accommodation!E16</f>
        <v>0</v>
      </c>
      <c r="F16" s="422"/>
      <c r="G16" s="235">
        <f>Accommodation!F16</f>
        <v>0</v>
      </c>
      <c r="H16" s="423"/>
      <c r="I16" s="423"/>
      <c r="J16" s="423"/>
      <c r="K16" s="235">
        <f>Accommodation!G16</f>
        <v>0</v>
      </c>
      <c r="L16" s="423"/>
      <c r="M16" s="423"/>
    </row>
    <row r="17" spans="1:13" ht="17.25" customHeight="1">
      <c r="A17" s="238">
        <v>4</v>
      </c>
      <c r="B17" s="234">
        <f>Accommodation!B17</f>
        <v>0</v>
      </c>
      <c r="C17" s="234">
        <f>Accommodation!C17</f>
        <v>0</v>
      </c>
      <c r="D17" s="217">
        <f>Accommodation!D17</f>
        <v>0</v>
      </c>
      <c r="E17" s="217">
        <f>Accommodation!E17</f>
        <v>0</v>
      </c>
      <c r="F17" s="422"/>
      <c r="G17" s="235">
        <f>Accommodation!F17</f>
        <v>0</v>
      </c>
      <c r="H17" s="423"/>
      <c r="I17" s="423"/>
      <c r="J17" s="423"/>
      <c r="K17" s="235">
        <f>Accommodation!G17</f>
        <v>0</v>
      </c>
      <c r="L17" s="423"/>
      <c r="M17" s="423"/>
    </row>
    <row r="18" spans="1:13" ht="17.25" customHeight="1">
      <c r="A18" s="238">
        <v>5</v>
      </c>
      <c r="B18" s="234">
        <f>Accommodation!B18</f>
        <v>0</v>
      </c>
      <c r="C18" s="234">
        <f>Accommodation!C18</f>
        <v>0</v>
      </c>
      <c r="D18" s="217">
        <f>Accommodation!D18</f>
        <v>0</v>
      </c>
      <c r="E18" s="217">
        <f>Accommodation!E18</f>
        <v>0</v>
      </c>
      <c r="F18" s="422"/>
      <c r="G18" s="235">
        <f>Accommodation!F18</f>
        <v>0</v>
      </c>
      <c r="H18" s="423"/>
      <c r="I18" s="423"/>
      <c r="J18" s="423"/>
      <c r="K18" s="235">
        <f>Accommodation!G18</f>
        <v>0</v>
      </c>
      <c r="L18" s="423"/>
      <c r="M18" s="423"/>
    </row>
    <row r="19" spans="1:13" ht="17.25" customHeight="1">
      <c r="A19" s="238">
        <v>6</v>
      </c>
      <c r="B19" s="234">
        <f>Accommodation!B19</f>
        <v>0</v>
      </c>
      <c r="C19" s="234">
        <f>Accommodation!C19</f>
        <v>0</v>
      </c>
      <c r="D19" s="217">
        <f>Accommodation!D19</f>
        <v>0</v>
      </c>
      <c r="E19" s="217">
        <f>Accommodation!E19</f>
        <v>0</v>
      </c>
      <c r="F19" s="422"/>
      <c r="G19" s="235">
        <f>Accommodation!F19</f>
        <v>0</v>
      </c>
      <c r="H19" s="423"/>
      <c r="I19" s="423"/>
      <c r="J19" s="423"/>
      <c r="K19" s="235">
        <f>Accommodation!G19</f>
        <v>0</v>
      </c>
      <c r="L19" s="423"/>
      <c r="M19" s="423"/>
    </row>
    <row r="20" spans="1:13" ht="17.25" customHeight="1">
      <c r="A20" s="238">
        <v>7</v>
      </c>
      <c r="B20" s="234">
        <f>Accommodation!B20</f>
        <v>0</v>
      </c>
      <c r="C20" s="234">
        <f>Accommodation!C20</f>
        <v>0</v>
      </c>
      <c r="D20" s="217">
        <f>Accommodation!D20</f>
        <v>0</v>
      </c>
      <c r="E20" s="217">
        <f>Accommodation!E20</f>
        <v>0</v>
      </c>
      <c r="F20" s="422"/>
      <c r="G20" s="235">
        <f>Accommodation!F20</f>
        <v>0</v>
      </c>
      <c r="H20" s="423"/>
      <c r="I20" s="423"/>
      <c r="J20" s="423"/>
      <c r="K20" s="235">
        <f>Accommodation!G20</f>
        <v>0</v>
      </c>
      <c r="L20" s="423"/>
      <c r="M20" s="423"/>
    </row>
    <row r="21" spans="1:13" ht="17.25" customHeight="1">
      <c r="A21" s="238">
        <v>8</v>
      </c>
      <c r="B21" s="234">
        <f>Accommodation!B21</f>
        <v>0</v>
      </c>
      <c r="C21" s="234">
        <f>Accommodation!C21</f>
        <v>0</v>
      </c>
      <c r="D21" s="217">
        <f>Accommodation!D21</f>
        <v>0</v>
      </c>
      <c r="E21" s="217">
        <f>Accommodation!E21</f>
        <v>0</v>
      </c>
      <c r="F21" s="422"/>
      <c r="G21" s="235">
        <f>Accommodation!F21</f>
        <v>0</v>
      </c>
      <c r="H21" s="423"/>
      <c r="I21" s="423"/>
      <c r="J21" s="423"/>
      <c r="K21" s="235">
        <f>Accommodation!G21</f>
        <v>0</v>
      </c>
      <c r="L21" s="423"/>
      <c r="M21" s="423"/>
    </row>
    <row r="22" spans="1:13" ht="17.25" customHeight="1">
      <c r="A22" s="238">
        <v>9</v>
      </c>
      <c r="B22" s="234">
        <f>Accommodation!B22</f>
        <v>0</v>
      </c>
      <c r="C22" s="234">
        <f>Accommodation!C22</f>
        <v>0</v>
      </c>
      <c r="D22" s="217">
        <f>Accommodation!D22</f>
        <v>0</v>
      </c>
      <c r="E22" s="217">
        <f>Accommodation!E22</f>
        <v>0</v>
      </c>
      <c r="F22" s="422"/>
      <c r="G22" s="235">
        <f>Accommodation!F22</f>
        <v>0</v>
      </c>
      <c r="H22" s="423"/>
      <c r="I22" s="423"/>
      <c r="J22" s="423"/>
      <c r="K22" s="235">
        <f>Accommodation!G22</f>
        <v>0</v>
      </c>
      <c r="L22" s="423"/>
      <c r="M22" s="423"/>
    </row>
    <row r="23" spans="1:13" ht="17.25" customHeight="1">
      <c r="A23" s="238">
        <v>10</v>
      </c>
      <c r="B23" s="234">
        <f>Accommodation!B23</f>
        <v>0</v>
      </c>
      <c r="C23" s="234">
        <f>Accommodation!C23</f>
        <v>0</v>
      </c>
      <c r="D23" s="217">
        <f>Accommodation!D23</f>
        <v>0</v>
      </c>
      <c r="E23" s="217">
        <f>Accommodation!E23</f>
        <v>0</v>
      </c>
      <c r="F23" s="422"/>
      <c r="G23" s="235">
        <f>Accommodation!F23</f>
        <v>0</v>
      </c>
      <c r="H23" s="423"/>
      <c r="I23" s="423"/>
      <c r="J23" s="423"/>
      <c r="K23" s="235">
        <f>Accommodation!G23</f>
        <v>0</v>
      </c>
      <c r="L23" s="423"/>
      <c r="M23" s="423"/>
    </row>
    <row r="24" spans="1:13" ht="17.25" customHeight="1">
      <c r="A24" s="238">
        <v>11</v>
      </c>
      <c r="B24" s="234">
        <f>Accommodation!B24</f>
        <v>0</v>
      </c>
      <c r="C24" s="234">
        <f>Accommodation!C24</f>
        <v>0</v>
      </c>
      <c r="D24" s="217">
        <f>Accommodation!D24</f>
        <v>0</v>
      </c>
      <c r="E24" s="217">
        <f>Accommodation!E24</f>
        <v>0</v>
      </c>
      <c r="F24" s="422"/>
      <c r="G24" s="235">
        <f>Accommodation!F24</f>
        <v>0</v>
      </c>
      <c r="H24" s="423"/>
      <c r="I24" s="423"/>
      <c r="J24" s="423"/>
      <c r="K24" s="235">
        <f>Accommodation!G24</f>
        <v>0</v>
      </c>
      <c r="L24" s="423"/>
      <c r="M24" s="423"/>
    </row>
    <row r="25" spans="1:13" ht="17.25" customHeight="1">
      <c r="A25" s="238">
        <v>12</v>
      </c>
      <c r="B25" s="234">
        <f>Accommodation!B25</f>
        <v>0</v>
      </c>
      <c r="C25" s="234">
        <f>Accommodation!C25</f>
        <v>0</v>
      </c>
      <c r="D25" s="217">
        <f>Accommodation!D25</f>
        <v>0</v>
      </c>
      <c r="E25" s="217">
        <f>Accommodation!E25</f>
        <v>0</v>
      </c>
      <c r="F25" s="422"/>
      <c r="G25" s="235">
        <f>Accommodation!F25</f>
        <v>0</v>
      </c>
      <c r="H25" s="423"/>
      <c r="I25" s="423"/>
      <c r="J25" s="423"/>
      <c r="K25" s="235">
        <f>Accommodation!G25</f>
        <v>0</v>
      </c>
      <c r="L25" s="423"/>
      <c r="M25" s="423"/>
    </row>
    <row r="26" spans="1:13" ht="17.25" customHeight="1">
      <c r="A26" s="238">
        <v>13</v>
      </c>
      <c r="B26" s="234">
        <f>Accommodation!B26</f>
        <v>0</v>
      </c>
      <c r="C26" s="234">
        <f>Accommodation!C26</f>
        <v>0</v>
      </c>
      <c r="D26" s="217">
        <f>Accommodation!D26</f>
        <v>0</v>
      </c>
      <c r="E26" s="217">
        <f>Accommodation!E26</f>
        <v>0</v>
      </c>
      <c r="F26" s="422"/>
      <c r="G26" s="235">
        <f>Accommodation!F26</f>
        <v>0</v>
      </c>
      <c r="H26" s="423"/>
      <c r="I26" s="423"/>
      <c r="J26" s="423"/>
      <c r="K26" s="235">
        <f>Accommodation!G26</f>
        <v>0</v>
      </c>
      <c r="L26" s="423"/>
      <c r="M26" s="423"/>
    </row>
    <row r="27" spans="1:13" ht="17.25" customHeight="1">
      <c r="A27" s="238">
        <v>14</v>
      </c>
      <c r="B27" s="234">
        <f>Accommodation!B27</f>
        <v>0</v>
      </c>
      <c r="C27" s="234">
        <f>Accommodation!C27</f>
        <v>0</v>
      </c>
      <c r="D27" s="217">
        <f>Accommodation!D27</f>
        <v>0</v>
      </c>
      <c r="E27" s="217">
        <f>Accommodation!E27</f>
        <v>0</v>
      </c>
      <c r="F27" s="422"/>
      <c r="G27" s="235">
        <f>Accommodation!F27</f>
        <v>0</v>
      </c>
      <c r="H27" s="423"/>
      <c r="I27" s="423"/>
      <c r="J27" s="423"/>
      <c r="K27" s="235">
        <f>Accommodation!G27</f>
        <v>0</v>
      </c>
      <c r="L27" s="423"/>
      <c r="M27" s="423"/>
    </row>
    <row r="28" spans="1:13" ht="17.25" customHeight="1">
      <c r="A28" s="238">
        <v>15</v>
      </c>
      <c r="B28" s="234">
        <f>Accommodation!B28</f>
        <v>0</v>
      </c>
      <c r="C28" s="234">
        <f>Accommodation!C28</f>
        <v>0</v>
      </c>
      <c r="D28" s="217">
        <f>Accommodation!D28</f>
        <v>0</v>
      </c>
      <c r="E28" s="217">
        <f>Accommodation!E28</f>
        <v>0</v>
      </c>
      <c r="F28" s="422"/>
      <c r="G28" s="235">
        <f>Accommodation!F28</f>
        <v>0</v>
      </c>
      <c r="H28" s="423"/>
      <c r="I28" s="423"/>
      <c r="J28" s="423"/>
      <c r="K28" s="235">
        <f>Accommodation!G28</f>
        <v>0</v>
      </c>
      <c r="L28" s="423"/>
      <c r="M28" s="423"/>
    </row>
    <row r="29" spans="1:13" ht="17.25" customHeight="1">
      <c r="A29" s="238">
        <v>16</v>
      </c>
      <c r="B29" s="234">
        <f>Accommodation!B29</f>
        <v>0</v>
      </c>
      <c r="C29" s="234">
        <f>Accommodation!C29</f>
        <v>0</v>
      </c>
      <c r="D29" s="217">
        <f>Accommodation!D29</f>
        <v>0</v>
      </c>
      <c r="E29" s="217">
        <f>Accommodation!E29</f>
        <v>0</v>
      </c>
      <c r="F29" s="422"/>
      <c r="G29" s="235">
        <f>Accommodation!F29</f>
        <v>0</v>
      </c>
      <c r="H29" s="423"/>
      <c r="I29" s="423"/>
      <c r="J29" s="423"/>
      <c r="K29" s="235">
        <f>Accommodation!G29</f>
        <v>0</v>
      </c>
      <c r="L29" s="423"/>
      <c r="M29" s="423"/>
    </row>
    <row r="30" spans="1:13" ht="17.25" customHeight="1">
      <c r="A30" s="238">
        <v>17</v>
      </c>
      <c r="B30" s="234">
        <f>Accommodation!B30</f>
        <v>0</v>
      </c>
      <c r="C30" s="234">
        <f>Accommodation!C30</f>
        <v>0</v>
      </c>
      <c r="D30" s="217">
        <f>Accommodation!D30</f>
        <v>0</v>
      </c>
      <c r="E30" s="217">
        <f>Accommodation!E30</f>
        <v>0</v>
      </c>
      <c r="F30" s="422"/>
      <c r="G30" s="235">
        <f>Accommodation!F30</f>
        <v>0</v>
      </c>
      <c r="H30" s="423"/>
      <c r="I30" s="423"/>
      <c r="J30" s="423"/>
      <c r="K30" s="235">
        <f>Accommodation!G30</f>
        <v>0</v>
      </c>
      <c r="L30" s="423"/>
      <c r="M30" s="423"/>
    </row>
    <row r="31" spans="1:13" ht="17.25" customHeight="1">
      <c r="A31" s="238">
        <v>18</v>
      </c>
      <c r="B31" s="234">
        <f>Accommodation!B31</f>
        <v>0</v>
      </c>
      <c r="C31" s="234">
        <f>Accommodation!C31</f>
        <v>0</v>
      </c>
      <c r="D31" s="217">
        <f>Accommodation!D31</f>
        <v>0</v>
      </c>
      <c r="E31" s="217">
        <f>Accommodation!E31</f>
        <v>0</v>
      </c>
      <c r="F31" s="422"/>
      <c r="G31" s="235">
        <f>Accommodation!F31</f>
        <v>0</v>
      </c>
      <c r="H31" s="423"/>
      <c r="I31" s="423"/>
      <c r="J31" s="423"/>
      <c r="K31" s="235">
        <f>Accommodation!G31</f>
        <v>0</v>
      </c>
      <c r="L31" s="423"/>
      <c r="M31" s="423"/>
    </row>
    <row r="32" spans="1:13" ht="17.25" customHeight="1">
      <c r="A32" s="238">
        <v>19</v>
      </c>
      <c r="B32" s="234">
        <f>Accommodation!B32</f>
        <v>0</v>
      </c>
      <c r="C32" s="234">
        <f>Accommodation!C32</f>
        <v>0</v>
      </c>
      <c r="D32" s="217">
        <f>Accommodation!D32</f>
        <v>0</v>
      </c>
      <c r="E32" s="217">
        <f>Accommodation!E32</f>
        <v>0</v>
      </c>
      <c r="F32" s="422"/>
      <c r="G32" s="235">
        <f>Accommodation!F32</f>
        <v>0</v>
      </c>
      <c r="H32" s="423"/>
      <c r="I32" s="423"/>
      <c r="J32" s="423"/>
      <c r="K32" s="235">
        <f>Accommodation!G32</f>
        <v>0</v>
      </c>
      <c r="L32" s="423"/>
      <c r="M32" s="423"/>
    </row>
    <row r="33" spans="1:13" ht="17.25" customHeight="1">
      <c r="A33" s="238">
        <v>20</v>
      </c>
      <c r="B33" s="234">
        <f>Accommodation!B33</f>
        <v>0</v>
      </c>
      <c r="C33" s="234">
        <f>Accommodation!C33</f>
        <v>0</v>
      </c>
      <c r="D33" s="217">
        <f>Accommodation!D33</f>
        <v>0</v>
      </c>
      <c r="E33" s="217">
        <f>Accommodation!E33</f>
        <v>0</v>
      </c>
      <c r="F33" s="422"/>
      <c r="G33" s="235">
        <f>Accommodation!F33</f>
        <v>0</v>
      </c>
      <c r="H33" s="423"/>
      <c r="I33" s="423"/>
      <c r="J33" s="423"/>
      <c r="K33" s="235">
        <f>Accommodation!G33</f>
        <v>0</v>
      </c>
      <c r="L33" s="423"/>
      <c r="M33" s="423"/>
    </row>
    <row r="34" spans="1:13" ht="17.25" hidden="1" customHeight="1">
      <c r="A34" s="238">
        <v>21</v>
      </c>
      <c r="B34" s="234">
        <f>Accommodation!B34</f>
        <v>0</v>
      </c>
      <c r="C34" s="234">
        <f>Accommodation!C34</f>
        <v>0</v>
      </c>
      <c r="D34" s="217">
        <f>Accommodation!D34</f>
        <v>0</v>
      </c>
      <c r="E34" s="217">
        <f>Accommodation!E34</f>
        <v>0</v>
      </c>
      <c r="F34" s="422"/>
      <c r="G34" s="235">
        <f>Accommodation!F34</f>
        <v>0</v>
      </c>
      <c r="H34" s="423"/>
      <c r="I34" s="423"/>
      <c r="J34" s="423"/>
      <c r="K34" s="235">
        <f>Accommodation!G34</f>
        <v>0</v>
      </c>
      <c r="L34" s="423"/>
      <c r="M34" s="423"/>
    </row>
    <row r="35" spans="1:13" ht="17.25" hidden="1" customHeight="1">
      <c r="A35" s="238">
        <v>22</v>
      </c>
      <c r="B35" s="234">
        <f>Accommodation!B35</f>
        <v>0</v>
      </c>
      <c r="C35" s="234">
        <f>Accommodation!C35</f>
        <v>0</v>
      </c>
      <c r="D35" s="217">
        <f>Accommodation!D35</f>
        <v>0</v>
      </c>
      <c r="E35" s="217">
        <f>Accommodation!E35</f>
        <v>0</v>
      </c>
      <c r="F35" s="422"/>
      <c r="G35" s="235">
        <f>Accommodation!F35</f>
        <v>0</v>
      </c>
      <c r="H35" s="423"/>
      <c r="I35" s="423"/>
      <c r="J35" s="423"/>
      <c r="K35" s="235">
        <f>Accommodation!G35</f>
        <v>0</v>
      </c>
      <c r="L35" s="423"/>
      <c r="M35" s="423"/>
    </row>
    <row r="36" spans="1:13" ht="17.25" hidden="1" customHeight="1">
      <c r="A36" s="238">
        <v>23</v>
      </c>
      <c r="B36" s="234">
        <f>Accommodation!B36</f>
        <v>0</v>
      </c>
      <c r="C36" s="234">
        <f>Accommodation!C36</f>
        <v>0</v>
      </c>
      <c r="D36" s="217">
        <f>Accommodation!D36</f>
        <v>0</v>
      </c>
      <c r="E36" s="217">
        <f>Accommodation!E36</f>
        <v>0</v>
      </c>
      <c r="F36" s="422"/>
      <c r="G36" s="235">
        <f>Accommodation!F36</f>
        <v>0</v>
      </c>
      <c r="H36" s="423"/>
      <c r="I36" s="423"/>
      <c r="J36" s="423"/>
      <c r="K36" s="235">
        <f>Accommodation!G36</f>
        <v>0</v>
      </c>
      <c r="L36" s="423"/>
      <c r="M36" s="423"/>
    </row>
    <row r="37" spans="1:13" ht="17.25" hidden="1" customHeight="1">
      <c r="A37" s="238">
        <v>24</v>
      </c>
      <c r="B37" s="234">
        <f>Accommodation!B37</f>
        <v>0</v>
      </c>
      <c r="C37" s="234">
        <f>Accommodation!C37</f>
        <v>0</v>
      </c>
      <c r="D37" s="217">
        <f>Accommodation!D37</f>
        <v>0</v>
      </c>
      <c r="E37" s="217">
        <f>Accommodation!E37</f>
        <v>0</v>
      </c>
      <c r="F37" s="422"/>
      <c r="G37" s="235">
        <f>Accommodation!F37</f>
        <v>0</v>
      </c>
      <c r="H37" s="423"/>
      <c r="I37" s="423"/>
      <c r="J37" s="423"/>
      <c r="K37" s="235">
        <f>Accommodation!G37</f>
        <v>0</v>
      </c>
      <c r="L37" s="423"/>
      <c r="M37" s="423"/>
    </row>
    <row r="38" spans="1:13" ht="17.25" hidden="1" customHeight="1">
      <c r="A38" s="238">
        <v>25</v>
      </c>
      <c r="B38" s="234">
        <f>Accommodation!B38</f>
        <v>0</v>
      </c>
      <c r="C38" s="234">
        <f>Accommodation!C38</f>
        <v>0</v>
      </c>
      <c r="D38" s="217">
        <f>Accommodation!D38</f>
        <v>0</v>
      </c>
      <c r="E38" s="217">
        <f>Accommodation!E38</f>
        <v>0</v>
      </c>
      <c r="F38" s="422"/>
      <c r="G38" s="235">
        <f>Accommodation!F38</f>
        <v>0</v>
      </c>
      <c r="H38" s="423"/>
      <c r="I38" s="423"/>
      <c r="J38" s="423"/>
      <c r="K38" s="235">
        <f>Accommodation!G38</f>
        <v>0</v>
      </c>
      <c r="L38" s="423"/>
      <c r="M38" s="423"/>
    </row>
    <row r="39" spans="1:13" ht="17.25" hidden="1" customHeight="1">
      <c r="A39" s="238">
        <v>26</v>
      </c>
      <c r="B39" s="234">
        <f>Accommodation!B39</f>
        <v>0</v>
      </c>
      <c r="C39" s="234">
        <f>Accommodation!C39</f>
        <v>0</v>
      </c>
      <c r="D39" s="217">
        <f>Accommodation!D39</f>
        <v>0</v>
      </c>
      <c r="E39" s="217">
        <f>Accommodation!E39</f>
        <v>0</v>
      </c>
      <c r="F39" s="422"/>
      <c r="G39" s="235">
        <f>Accommodation!F39</f>
        <v>0</v>
      </c>
      <c r="H39" s="423"/>
      <c r="I39" s="423"/>
      <c r="J39" s="423"/>
      <c r="K39" s="235">
        <f>Accommodation!G39</f>
        <v>0</v>
      </c>
      <c r="L39" s="423"/>
      <c r="M39" s="423"/>
    </row>
    <row r="40" spans="1:13" ht="17.25" hidden="1" customHeight="1">
      <c r="A40" s="238">
        <v>27</v>
      </c>
      <c r="B40" s="234">
        <f>Accommodation!B40</f>
        <v>0</v>
      </c>
      <c r="C40" s="234">
        <f>Accommodation!C40</f>
        <v>0</v>
      </c>
      <c r="D40" s="217">
        <f>Accommodation!D40</f>
        <v>0</v>
      </c>
      <c r="E40" s="217">
        <f>Accommodation!E40</f>
        <v>0</v>
      </c>
      <c r="F40" s="422"/>
      <c r="G40" s="235">
        <f>Accommodation!F40</f>
        <v>0</v>
      </c>
      <c r="H40" s="423"/>
      <c r="I40" s="423"/>
      <c r="J40" s="423"/>
      <c r="K40" s="235">
        <f>Accommodation!G40</f>
        <v>0</v>
      </c>
      <c r="L40" s="423"/>
      <c r="M40" s="423"/>
    </row>
    <row r="41" spans="1:13" ht="17.25" hidden="1" customHeight="1">
      <c r="A41" s="238">
        <v>28</v>
      </c>
      <c r="B41" s="234">
        <f>Accommodation!B41</f>
        <v>0</v>
      </c>
      <c r="C41" s="234">
        <f>Accommodation!C41</f>
        <v>0</v>
      </c>
      <c r="D41" s="217">
        <f>Accommodation!D41</f>
        <v>0</v>
      </c>
      <c r="E41" s="217">
        <f>Accommodation!E41</f>
        <v>0</v>
      </c>
      <c r="F41" s="422"/>
      <c r="G41" s="235">
        <f>Accommodation!F41</f>
        <v>0</v>
      </c>
      <c r="H41" s="423"/>
      <c r="I41" s="423"/>
      <c r="J41" s="423"/>
      <c r="K41" s="235">
        <f>Accommodation!G41</f>
        <v>0</v>
      </c>
      <c r="L41" s="423"/>
      <c r="M41" s="423"/>
    </row>
    <row r="42" spans="1:13" ht="17.25" hidden="1" customHeight="1">
      <c r="A42" s="238">
        <v>29</v>
      </c>
      <c r="B42" s="234">
        <f>Accommodation!B42</f>
        <v>0</v>
      </c>
      <c r="C42" s="234">
        <f>Accommodation!C42</f>
        <v>0</v>
      </c>
      <c r="D42" s="217">
        <f>Accommodation!D42</f>
        <v>0</v>
      </c>
      <c r="E42" s="217">
        <f>Accommodation!E42</f>
        <v>0</v>
      </c>
      <c r="F42" s="422"/>
      <c r="G42" s="235">
        <f>Accommodation!F42</f>
        <v>0</v>
      </c>
      <c r="H42" s="423"/>
      <c r="I42" s="423"/>
      <c r="J42" s="423"/>
      <c r="K42" s="235">
        <f>Accommodation!G42</f>
        <v>0</v>
      </c>
      <c r="L42" s="423"/>
      <c r="M42" s="423"/>
    </row>
    <row r="43" spans="1:13" ht="17.25" hidden="1" customHeight="1">
      <c r="A43" s="238">
        <v>30</v>
      </c>
      <c r="B43" s="234">
        <f>Accommodation!B43</f>
        <v>0</v>
      </c>
      <c r="C43" s="234">
        <f>Accommodation!C43</f>
        <v>0</v>
      </c>
      <c r="D43" s="217">
        <f>Accommodation!D43</f>
        <v>0</v>
      </c>
      <c r="E43" s="217">
        <f>Accommodation!E43</f>
        <v>0</v>
      </c>
      <c r="F43" s="422"/>
      <c r="G43" s="235">
        <f>Accommodation!F43</f>
        <v>0</v>
      </c>
      <c r="H43" s="423"/>
      <c r="I43" s="423"/>
      <c r="J43" s="423"/>
      <c r="K43" s="235">
        <f>Accommodation!G43</f>
        <v>0</v>
      </c>
      <c r="L43" s="423"/>
      <c r="M43" s="423"/>
    </row>
    <row r="44" spans="1:13" ht="14">
      <c r="A44" s="236"/>
      <c r="B44" s="236"/>
      <c r="C44" s="236"/>
      <c r="D44" s="236"/>
      <c r="E44" s="236"/>
      <c r="F44" s="236"/>
      <c r="G44" s="237"/>
      <c r="H44" s="237"/>
      <c r="I44" s="237"/>
      <c r="J44" s="237"/>
      <c r="K44" s="237"/>
      <c r="L44" s="237"/>
      <c r="M44" s="237"/>
    </row>
    <row r="45" spans="1:13">
      <c r="A45" s="603"/>
      <c r="B45" s="603"/>
      <c r="C45" s="603"/>
      <c r="D45" s="603"/>
      <c r="E45" s="603"/>
      <c r="F45" s="603"/>
      <c r="G45" s="603"/>
      <c r="H45" s="439"/>
      <c r="I45" s="439"/>
      <c r="J45" s="439"/>
      <c r="K45" s="438"/>
      <c r="L45" s="438"/>
      <c r="M45" s="440"/>
    </row>
    <row r="46" spans="1:13">
      <c r="A46" s="239" t="s">
        <v>434</v>
      </c>
      <c r="B46" s="239"/>
      <c r="C46" s="239" t="s">
        <v>125</v>
      </c>
      <c r="D46" s="239"/>
      <c r="E46" s="239"/>
      <c r="F46" s="239"/>
      <c r="G46" s="240"/>
      <c r="H46" s="242"/>
      <c r="I46" s="242"/>
      <c r="J46" s="242"/>
      <c r="K46" s="242"/>
      <c r="L46" s="242"/>
      <c r="M46" s="1"/>
    </row>
    <row r="47" spans="1:13">
      <c r="A47" s="239" t="s">
        <v>126</v>
      </c>
      <c r="B47" s="239"/>
      <c r="C47" s="239" t="s">
        <v>571</v>
      </c>
      <c r="D47" s="239"/>
      <c r="E47" s="239"/>
      <c r="F47" s="239"/>
      <c r="G47" s="240"/>
      <c r="H47" s="239"/>
      <c r="I47" s="239"/>
      <c r="J47" s="239"/>
      <c r="K47" s="239"/>
      <c r="L47" s="239"/>
      <c r="M47"/>
    </row>
    <row r="48" spans="1:13">
      <c r="A48" s="239" t="s">
        <v>127</v>
      </c>
      <c r="B48" s="239"/>
      <c r="C48" s="239" t="s">
        <v>128</v>
      </c>
      <c r="D48" s="239"/>
      <c r="E48" s="239"/>
      <c r="F48" s="239"/>
      <c r="G48" s="240"/>
      <c r="H48" s="239"/>
      <c r="I48" s="239"/>
      <c r="J48" s="239"/>
      <c r="K48" s="239"/>
      <c r="L48" s="239"/>
      <c r="M48"/>
    </row>
    <row r="49" spans="1:30">
      <c r="A49" s="239"/>
      <c r="B49" s="239"/>
      <c r="C49" s="239"/>
      <c r="D49" s="239"/>
      <c r="E49" s="239"/>
      <c r="F49" s="239"/>
      <c r="G49" s="242"/>
      <c r="H49" s="239"/>
      <c r="I49" s="239"/>
      <c r="J49" s="239"/>
      <c r="K49" s="239"/>
      <c r="L49" s="239"/>
      <c r="M49"/>
    </row>
    <row r="50" spans="1:30" ht="15" customHeight="1">
      <c r="A50" s="436" t="s">
        <v>572</v>
      </c>
      <c r="B50" s="436"/>
      <c r="C50" s="436"/>
      <c r="D50" s="436"/>
      <c r="E50" s="583" t="s">
        <v>573</v>
      </c>
      <c r="F50" s="583"/>
      <c r="G50" s="584">
        <f>'PLEASE FILL IN HERE FIRST!!!'!B35</f>
        <v>44314</v>
      </c>
      <c r="H50" s="584"/>
      <c r="I50" s="584"/>
      <c r="J50" s="584"/>
      <c r="K50" s="584"/>
      <c r="L50" s="584"/>
      <c r="M50" s="584"/>
    </row>
    <row r="51" spans="1:30" ht="16">
      <c r="A51" s="448" t="s">
        <v>585</v>
      </c>
      <c r="B51" s="437"/>
      <c r="C51" s="437"/>
      <c r="D51" s="437"/>
      <c r="E51" s="583"/>
      <c r="F51" s="583"/>
      <c r="G51" s="584"/>
      <c r="H51" s="584"/>
      <c r="I51" s="584"/>
      <c r="J51" s="584"/>
      <c r="K51" s="584"/>
      <c r="L51" s="584"/>
      <c r="M51" s="584"/>
    </row>
    <row r="52" spans="1:30" s="25" customFormat="1" ht="16">
      <c r="A52" s="448" t="s">
        <v>582</v>
      </c>
      <c r="B52" s="437"/>
      <c r="C52" s="437"/>
      <c r="D52" s="437"/>
      <c r="E52" s="583"/>
      <c r="F52" s="583"/>
      <c r="G52" s="584"/>
      <c r="H52" s="584"/>
      <c r="I52" s="584"/>
      <c r="J52" s="584"/>
      <c r="K52" s="584"/>
      <c r="L52" s="584"/>
      <c r="M52" s="584"/>
      <c r="AA52" s="18"/>
      <c r="AD52" s="18"/>
    </row>
    <row r="53" spans="1:30" s="25" customFormat="1" ht="16">
      <c r="A53" s="243"/>
      <c r="B53" s="241"/>
      <c r="C53" s="6"/>
      <c r="D53" s="6"/>
      <c r="E53" s="242"/>
      <c r="F53" s="602"/>
      <c r="G53" s="602"/>
      <c r="H53" s="602"/>
      <c r="I53" s="245"/>
      <c r="J53" s="244"/>
      <c r="K53" s="244"/>
      <c r="L53" s="239"/>
      <c r="M53" s="2"/>
      <c r="AA53" s="18"/>
      <c r="AD53" s="18"/>
    </row>
  </sheetData>
  <sheetProtection algorithmName="SHA-512" hashValue="ckhrkCPdxMNhoTWrfSrOB224OUSCOoQRHVzRUc8GMpw8IK2QKQPULNawFp72/wigRBL16BlJ1RudD87kJc0m6A==" saltValue="6izMeX+1arTzmErZN+o7Qg==" spinCount="100000" sheet="1" selectLockedCells="1"/>
  <mergeCells count="18">
    <mergeCell ref="M11:M12"/>
    <mergeCell ref="G50:M52"/>
    <mergeCell ref="E50:F52"/>
    <mergeCell ref="B11:B12"/>
    <mergeCell ref="C11:C12"/>
    <mergeCell ref="D11:D12"/>
    <mergeCell ref="A1:M1"/>
    <mergeCell ref="A3:M3"/>
    <mergeCell ref="A4:M4"/>
    <mergeCell ref="H5:I5"/>
    <mergeCell ref="D5:E5"/>
    <mergeCell ref="A2:M2"/>
    <mergeCell ref="E11:E12"/>
    <mergeCell ref="J11:J12"/>
    <mergeCell ref="F53:H53"/>
    <mergeCell ref="A45:G45"/>
    <mergeCell ref="A7:B7"/>
    <mergeCell ref="A11:A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disablePrompts="1"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23" t="s">
        <v>171</v>
      </c>
      <c r="B1" s="623"/>
      <c r="C1" s="623"/>
      <c r="D1" s="623"/>
      <c r="E1" s="623"/>
      <c r="F1" s="623"/>
      <c r="G1" s="623"/>
      <c r="H1" s="623"/>
      <c r="I1" s="623"/>
      <c r="J1" s="623"/>
      <c r="K1" s="623"/>
      <c r="L1" s="623"/>
      <c r="M1" s="623"/>
      <c r="N1" s="623"/>
      <c r="O1" s="623"/>
      <c r="P1" s="623"/>
      <c r="Q1" s="623"/>
      <c r="BB1" s="67"/>
    </row>
    <row r="2" spans="1:54" ht="23">
      <c r="A2" s="624" t="str">
        <f>'PLEASE FILL IN HERE FIRST!!!'!B5</f>
        <v>Pan American Singles Qualification</v>
      </c>
      <c r="B2" s="624"/>
      <c r="C2" s="624"/>
      <c r="D2" s="624"/>
      <c r="E2" s="624"/>
      <c r="F2" s="624"/>
      <c r="G2" s="624"/>
      <c r="H2" s="624"/>
      <c r="I2" s="624"/>
      <c r="J2" s="624"/>
      <c r="K2" s="624"/>
      <c r="L2" s="624"/>
      <c r="M2" s="624"/>
      <c r="N2" s="624"/>
      <c r="O2" s="624"/>
      <c r="P2" s="624"/>
      <c r="Q2" s="624"/>
      <c r="S2" s="50">
        <v>1</v>
      </c>
      <c r="U2" s="50" t="s">
        <v>160</v>
      </c>
      <c r="V2" s="50" t="s">
        <v>55</v>
      </c>
      <c r="W2" s="50" t="s">
        <v>169</v>
      </c>
    </row>
    <row r="3" spans="1:54" ht="18">
      <c r="A3" s="625" t="str">
        <f>'PLEASE FILL IN HERE FIRST!!!'!B7</f>
        <v>San Jose, Costa Rica</v>
      </c>
      <c r="B3" s="625"/>
      <c r="C3" s="625"/>
      <c r="D3" s="625"/>
      <c r="E3" s="625"/>
      <c r="F3" s="625"/>
      <c r="G3" s="625"/>
      <c r="H3" s="625"/>
      <c r="I3" s="625"/>
      <c r="J3" s="625"/>
      <c r="K3" s="625"/>
      <c r="L3" s="625"/>
      <c r="M3" s="625"/>
      <c r="N3" s="625"/>
      <c r="O3" s="625"/>
      <c r="P3" s="625"/>
      <c r="Q3" s="625"/>
      <c r="S3" s="50" t="s">
        <v>129</v>
      </c>
      <c r="U3" s="52" t="e">
        <f>Prospectus!$I$74</f>
        <v>#N/A</v>
      </c>
      <c r="V3" s="52" t="e">
        <f>Prospectus!$I$75</f>
        <v>#N/A</v>
      </c>
    </row>
    <row r="4" spans="1:54" ht="15" customHeight="1">
      <c r="B4" s="12"/>
      <c r="C4" s="12"/>
      <c r="D4" s="12"/>
      <c r="E4" s="12"/>
      <c r="F4" s="21">
        <f>'PLEASE FILL IN HERE FIRST!!!'!B9</f>
        <v>44328</v>
      </c>
      <c r="G4" s="22" t="s">
        <v>110</v>
      </c>
      <c r="H4" s="630">
        <f>'PLEASE FILL IN HERE FIRST!!!'!D9</f>
        <v>44329</v>
      </c>
      <c r="I4" s="630"/>
      <c r="J4" s="630"/>
      <c r="K4" s="21"/>
      <c r="L4" s="21"/>
      <c r="M4" s="12"/>
      <c r="N4" s="12"/>
      <c r="O4" s="12"/>
      <c r="P4" s="12"/>
      <c r="Q4" s="12"/>
      <c r="S4" s="50" t="s">
        <v>130</v>
      </c>
      <c r="U4" s="52">
        <f>Prospectus!$H$87</f>
        <v>140</v>
      </c>
      <c r="V4" s="52">
        <f>Prospectus!$H$88</f>
        <v>90</v>
      </c>
    </row>
    <row r="5" spans="1:54">
      <c r="S5" s="50" t="s">
        <v>131</v>
      </c>
      <c r="U5" s="52">
        <f>Prospectus!$H$123</f>
        <v>0</v>
      </c>
      <c r="V5" s="52">
        <f>Prospectus!$H$124</f>
        <v>0</v>
      </c>
    </row>
    <row r="6" spans="1:54" ht="20">
      <c r="A6" s="23" t="s">
        <v>92</v>
      </c>
      <c r="B6" s="5"/>
      <c r="C6" s="631">
        <f>Preliminary!B7</f>
        <v>0</v>
      </c>
      <c r="D6" s="632"/>
      <c r="E6" s="632"/>
      <c r="F6" s="632"/>
      <c r="G6" s="632"/>
      <c r="H6" s="632"/>
      <c r="I6" s="632"/>
      <c r="J6" s="632"/>
      <c r="K6" s="632"/>
      <c r="L6" s="632"/>
      <c r="M6" s="632"/>
      <c r="N6" s="632"/>
      <c r="O6" s="632"/>
      <c r="P6" s="633"/>
      <c r="S6" s="50" t="s">
        <v>63</v>
      </c>
      <c r="W6" s="66" t="e">
        <f>'PLEASE FILL IN HERE FIRST!!!'!B47</f>
        <v>#N/A</v>
      </c>
    </row>
    <row r="7" spans="1:54">
      <c r="A7"/>
      <c r="B7"/>
      <c r="C7"/>
      <c r="D7" s="1"/>
      <c r="E7"/>
      <c r="F7"/>
      <c r="G7"/>
      <c r="H7"/>
      <c r="I7"/>
      <c r="J7"/>
      <c r="K7"/>
      <c r="L7"/>
      <c r="M7"/>
      <c r="N7"/>
      <c r="O7"/>
      <c r="P7"/>
      <c r="S7" s="50" t="s">
        <v>162</v>
      </c>
      <c r="T7" s="50" t="s">
        <v>28</v>
      </c>
      <c r="U7" s="66" t="e">
        <f>'PLEASE FILL IN HERE FIRST!!!'!B47</f>
        <v>#N/A</v>
      </c>
    </row>
    <row r="8" spans="1:54">
      <c r="A8" s="7"/>
      <c r="B8" s="7" t="s">
        <v>111</v>
      </c>
      <c r="C8" s="7" t="s">
        <v>112</v>
      </c>
      <c r="D8" s="8" t="s">
        <v>113</v>
      </c>
      <c r="E8" s="8" t="s">
        <v>114</v>
      </c>
      <c r="F8" s="8" t="s">
        <v>19</v>
      </c>
      <c r="G8" s="8" t="s">
        <v>20</v>
      </c>
      <c r="H8" s="8" t="s">
        <v>57</v>
      </c>
      <c r="I8" s="8" t="s">
        <v>58</v>
      </c>
      <c r="J8" s="8" t="s">
        <v>59</v>
      </c>
      <c r="K8" s="8" t="s">
        <v>60</v>
      </c>
      <c r="L8" s="8" t="s">
        <v>54</v>
      </c>
      <c r="M8" s="8" t="s">
        <v>132</v>
      </c>
      <c r="N8" s="8" t="s">
        <v>133</v>
      </c>
      <c r="O8" s="8" t="s">
        <v>134</v>
      </c>
      <c r="P8" s="8" t="s">
        <v>135</v>
      </c>
      <c r="Q8" s="16" t="s">
        <v>31</v>
      </c>
      <c r="S8" s="50" t="s">
        <v>162</v>
      </c>
      <c r="T8" s="50" t="s">
        <v>161</v>
      </c>
      <c r="U8" s="52" t="e">
        <f>'PLEASE FILL IN HERE FIRST!!!'!$B$49</f>
        <v>#N/A</v>
      </c>
    </row>
    <row r="9" spans="1:54">
      <c r="A9" s="7"/>
      <c r="B9" s="7"/>
      <c r="C9" s="7"/>
      <c r="D9" s="8"/>
      <c r="E9" s="8"/>
      <c r="F9" s="38" t="s">
        <v>121</v>
      </c>
      <c r="G9" s="38" t="s">
        <v>121</v>
      </c>
      <c r="H9" s="8"/>
      <c r="I9" s="8"/>
      <c r="J9" s="8"/>
      <c r="K9" s="8"/>
      <c r="L9" s="8"/>
      <c r="M9" s="8"/>
      <c r="N9" s="8"/>
      <c r="O9" s="9" t="str">
        <f>'PLEASE FILL IN HERE FIRST!!!'!B43</f>
        <v>US $</v>
      </c>
      <c r="P9" s="9" t="str">
        <f>'PLEASE FILL IN HERE FIRST!!!'!B43</f>
        <v>US $</v>
      </c>
      <c r="Q9" s="9" t="str">
        <f>'PLEASE FILL IN HERE FIRST!!!'!B43</f>
        <v>US $</v>
      </c>
      <c r="S9" s="50" t="s">
        <v>162</v>
      </c>
      <c r="T9" s="50" t="s">
        <v>163</v>
      </c>
      <c r="U9" s="52" t="e">
        <f>'PLEASE FILL IN HERE FIRST!!!'!$B$49</f>
        <v>#N/A</v>
      </c>
    </row>
    <row r="10" spans="1:54" s="3" customFormat="1" ht="20.25" customHeight="1" thickBot="1">
      <c r="A10" s="13" t="s">
        <v>124</v>
      </c>
      <c r="B10" s="14" t="s">
        <v>25</v>
      </c>
      <c r="C10" s="14" t="s">
        <v>26</v>
      </c>
      <c r="D10" s="15" t="s">
        <v>27</v>
      </c>
      <c r="E10" s="15" t="s">
        <v>28</v>
      </c>
      <c r="F10" s="19">
        <v>40128</v>
      </c>
      <c r="G10" s="19">
        <v>40132</v>
      </c>
      <c r="H10" s="15" t="s">
        <v>29</v>
      </c>
      <c r="I10" s="15"/>
      <c r="J10" s="15"/>
      <c r="K10" s="15"/>
      <c r="L10" s="15" t="s">
        <v>160</v>
      </c>
      <c r="M10" s="15" t="s">
        <v>30</v>
      </c>
      <c r="N10" s="15">
        <v>4</v>
      </c>
      <c r="O10" s="64" t="e">
        <f>Prospectus!I74</f>
        <v>#N/A</v>
      </c>
      <c r="P10" s="64" t="e">
        <f>'PLEASE FILL IN HERE FIRST!!!'!B47</f>
        <v>#N/A</v>
      </c>
      <c r="Q10" s="65">
        <f>'PLEASE FILL IN HERE FIRST!!!'!B45</f>
        <v>0</v>
      </c>
      <c r="R10" s="69"/>
      <c r="S10" s="50" t="s">
        <v>162</v>
      </c>
      <c r="T10" s="50" t="s">
        <v>164</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173</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0</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11">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12"/>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12"/>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12"/>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12"/>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13"/>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21" t="s">
        <v>136</v>
      </c>
      <c r="B41" s="621"/>
      <c r="C41" s="621"/>
      <c r="D41" s="621"/>
      <c r="E41" s="621"/>
      <c r="F41" s="621"/>
      <c r="G41" s="621"/>
      <c r="H41" s="621"/>
      <c r="I41" s="621"/>
      <c r="J41" s="621"/>
      <c r="K41" s="621"/>
      <c r="L41" s="621"/>
      <c r="M41" s="621"/>
      <c r="N41" s="621"/>
      <c r="O41" s="61">
        <f>SUM(O11:O40)</f>
        <v>0</v>
      </c>
      <c r="P41" s="61">
        <f>SUM(P11:P40)</f>
        <v>0</v>
      </c>
      <c r="Q41" s="60">
        <f>SUM(Q11:Q40)</f>
        <v>0</v>
      </c>
      <c r="AB41" s="54" t="str">
        <f>IF($H$16="x",$V$2,"")</f>
        <v/>
      </c>
      <c r="AC41" s="41" t="str">
        <f>IF($H$16="x",$V$3,"")</f>
        <v/>
      </c>
      <c r="AD41" s="47">
        <v>6</v>
      </c>
    </row>
    <row r="42" spans="1:54" ht="19.5" customHeight="1" thickBot="1">
      <c r="A42" s="622" t="s">
        <v>137</v>
      </c>
      <c r="B42" s="622"/>
      <c r="C42" s="622"/>
      <c r="D42" s="622"/>
      <c r="E42" s="622"/>
      <c r="F42" s="622"/>
      <c r="G42" s="622"/>
      <c r="H42" s="622"/>
      <c r="I42" s="622"/>
      <c r="J42" s="622"/>
      <c r="K42" s="622"/>
      <c r="L42" s="622"/>
      <c r="M42" s="622"/>
      <c r="N42" s="622"/>
      <c r="O42" s="628">
        <f>O41+P41+Q41</f>
        <v>0</v>
      </c>
      <c r="P42" s="629"/>
      <c r="Q42" s="32" t="str">
        <f>'PLEASE FILL IN HERE FIRST!!!'!B43</f>
        <v>US $</v>
      </c>
      <c r="AB42" s="55" t="str">
        <f>IF($H$16="x",$U$2,"")</f>
        <v/>
      </c>
      <c r="AC42" s="42" t="str">
        <f>IF($H$16="x",$U$3,"")</f>
        <v/>
      </c>
      <c r="AD42" s="48"/>
    </row>
    <row r="43" spans="1:54" ht="16">
      <c r="A43" t="s">
        <v>138</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107</v>
      </c>
      <c r="B45"/>
      <c r="C45"/>
      <c r="D45" s="1"/>
      <c r="E45"/>
      <c r="F45" s="619">
        <f>'PLEASE FILL IN HERE FIRST!!!'!B33</f>
        <v>44314</v>
      </c>
      <c r="G45" s="620"/>
      <c r="J45"/>
      <c r="K45"/>
      <c r="L45"/>
      <c r="M45"/>
      <c r="N45"/>
      <c r="O45"/>
      <c r="P45"/>
      <c r="AB45" s="55" t="str">
        <f>IF($J$16="x",$V$2,"")</f>
        <v/>
      </c>
      <c r="AC45" s="42" t="str">
        <f>IF($J$16="x",$V$5,"")</f>
        <v/>
      </c>
      <c r="AD45" s="48"/>
    </row>
    <row r="46" spans="1:54" ht="17" thickBot="1">
      <c r="A46" s="4" t="s">
        <v>110</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109</v>
      </c>
      <c r="C47" s="29">
        <f>'PLEASE FILL IN HERE FIRST!!!'!B27</f>
        <v>0</v>
      </c>
      <c r="D47" s="30"/>
      <c r="E47" s="31" t="s">
        <v>103</v>
      </c>
      <c r="F47" s="615"/>
      <c r="G47" s="616"/>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106</v>
      </c>
      <c r="C48" s="626">
        <f>'PLEASE FILL IN HERE FIRST!!!'!B29</f>
        <v>0</v>
      </c>
      <c r="D48" s="626"/>
      <c r="E48" s="627"/>
      <c r="F48" s="617"/>
      <c r="G48" s="618"/>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14"/>
      <c r="G49" s="614"/>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6" customFormat="1">
      <c r="A1" s="195" t="s">
        <v>88</v>
      </c>
      <c r="C1" s="197" t="s">
        <v>270</v>
      </c>
      <c r="D1" s="196" t="s">
        <v>271</v>
      </c>
      <c r="E1" s="197" t="s">
        <v>268</v>
      </c>
      <c r="F1" s="197" t="s">
        <v>412</v>
      </c>
      <c r="G1" s="197"/>
      <c r="H1" s="196" t="s">
        <v>185</v>
      </c>
      <c r="I1" s="195" t="s">
        <v>90</v>
      </c>
      <c r="J1" s="195" t="s">
        <v>15</v>
      </c>
      <c r="L1" s="196" t="s">
        <v>313</v>
      </c>
    </row>
    <row r="2" spans="1:12">
      <c r="A2" s="20">
        <v>1</v>
      </c>
      <c r="B2" s="75" t="s">
        <v>415</v>
      </c>
      <c r="C2" s="149" t="s">
        <v>224</v>
      </c>
      <c r="D2" s="81"/>
      <c r="E2" s="34" t="s">
        <v>551</v>
      </c>
      <c r="F2" s="34" t="s">
        <v>413</v>
      </c>
      <c r="H2" s="81" t="s">
        <v>198</v>
      </c>
      <c r="I2" s="82" t="s">
        <v>61</v>
      </c>
      <c r="J2" s="33">
        <v>0.25</v>
      </c>
      <c r="L2" s="150" t="s">
        <v>490</v>
      </c>
    </row>
    <row r="3" spans="1:12">
      <c r="A3" s="20">
        <v>2</v>
      </c>
      <c r="B3" s="75" t="s">
        <v>415</v>
      </c>
      <c r="C3" s="149" t="s">
        <v>448</v>
      </c>
      <c r="E3" s="34" t="s">
        <v>552</v>
      </c>
      <c r="F3" s="34" t="s">
        <v>546</v>
      </c>
      <c r="H3" s="81"/>
      <c r="I3" s="82" t="s">
        <v>91</v>
      </c>
      <c r="J3" s="33">
        <v>0.26041666666666669</v>
      </c>
      <c r="L3" s="75" t="s">
        <v>491</v>
      </c>
    </row>
    <row r="4" spans="1:12">
      <c r="A4" s="20">
        <v>3</v>
      </c>
      <c r="B4" s="75" t="s">
        <v>483</v>
      </c>
      <c r="C4" s="34" t="s">
        <v>225</v>
      </c>
      <c r="E4" s="34" t="s">
        <v>553</v>
      </c>
      <c r="F4" s="34" t="s">
        <v>546</v>
      </c>
      <c r="H4" s="172" t="s">
        <v>278</v>
      </c>
      <c r="I4" s="82" t="s">
        <v>2</v>
      </c>
      <c r="J4" s="33">
        <v>0.27083333333333298</v>
      </c>
      <c r="L4" s="75" t="s">
        <v>492</v>
      </c>
    </row>
    <row r="5" spans="1:12">
      <c r="A5" s="20">
        <v>4</v>
      </c>
      <c r="B5" s="75" t="s">
        <v>483</v>
      </c>
      <c r="C5" s="34" t="s">
        <v>226</v>
      </c>
      <c r="E5" s="34" t="s">
        <v>554</v>
      </c>
      <c r="F5" s="34" t="s">
        <v>413</v>
      </c>
      <c r="H5" s="81"/>
      <c r="I5" s="82" t="s">
        <v>6</v>
      </c>
      <c r="J5" s="33">
        <v>0.28125</v>
      </c>
      <c r="L5" s="75" t="s">
        <v>493</v>
      </c>
    </row>
    <row r="6" spans="1:12">
      <c r="A6" s="20">
        <v>5</v>
      </c>
      <c r="B6" s="75" t="s">
        <v>483</v>
      </c>
      <c r="C6" s="34" t="s">
        <v>281</v>
      </c>
      <c r="D6" s="75" t="s">
        <v>419</v>
      </c>
      <c r="E6" s="34" t="s">
        <v>405</v>
      </c>
      <c r="F6" s="34" t="s">
        <v>413</v>
      </c>
      <c r="H6" s="172" t="s">
        <v>198</v>
      </c>
      <c r="I6" s="82" t="s">
        <v>5</v>
      </c>
      <c r="J6" s="33">
        <v>0.29166666666666702</v>
      </c>
      <c r="L6" s="75" t="s">
        <v>494</v>
      </c>
    </row>
    <row r="7" spans="1:12">
      <c r="A7" s="20">
        <v>6</v>
      </c>
      <c r="B7" s="75" t="s">
        <v>483</v>
      </c>
      <c r="C7" s="149" t="s">
        <v>227</v>
      </c>
      <c r="E7" s="34" t="s">
        <v>540</v>
      </c>
      <c r="F7" s="34" t="s">
        <v>414</v>
      </c>
      <c r="I7" s="82" t="s">
        <v>3</v>
      </c>
      <c r="J7" s="33">
        <v>0.30208333333333298</v>
      </c>
      <c r="L7" s="75" t="s">
        <v>495</v>
      </c>
    </row>
    <row r="8" spans="1:12" ht="16">
      <c r="A8" s="20">
        <v>7</v>
      </c>
      <c r="B8" s="75" t="s">
        <v>415</v>
      </c>
      <c r="C8" s="149" t="s">
        <v>375</v>
      </c>
      <c r="E8" s="34" t="s">
        <v>541</v>
      </c>
      <c r="F8" s="34" t="s">
        <v>415</v>
      </c>
      <c r="H8" s="172" t="s">
        <v>279</v>
      </c>
      <c r="I8" s="82" t="s">
        <v>4</v>
      </c>
      <c r="J8" s="33">
        <v>0.3125</v>
      </c>
      <c r="L8" s="75" t="s">
        <v>496</v>
      </c>
    </row>
    <row r="9" spans="1:12">
      <c r="A9" s="20">
        <v>8</v>
      </c>
      <c r="B9" s="75" t="s">
        <v>415</v>
      </c>
      <c r="C9" s="34" t="s">
        <v>383</v>
      </c>
      <c r="E9" s="34" t="s">
        <v>542</v>
      </c>
      <c r="F9" s="34" t="s">
        <v>413</v>
      </c>
      <c r="H9" s="81"/>
      <c r="I9" s="20" t="s">
        <v>7</v>
      </c>
      <c r="J9" s="33">
        <v>0.32291666666666702</v>
      </c>
      <c r="L9" s="75" t="s">
        <v>497</v>
      </c>
    </row>
    <row r="10" spans="1:12">
      <c r="A10" s="20">
        <v>9</v>
      </c>
      <c r="B10" s="75" t="s">
        <v>483</v>
      </c>
      <c r="C10" s="149" t="s">
        <v>282</v>
      </c>
      <c r="E10" s="34" t="s">
        <v>547</v>
      </c>
      <c r="F10" s="34" t="s">
        <v>413</v>
      </c>
      <c r="H10" s="81"/>
      <c r="I10" s="20" t="s">
        <v>8</v>
      </c>
      <c r="J10" s="33">
        <v>0.33333333333333298</v>
      </c>
      <c r="L10" s="75" t="s">
        <v>498</v>
      </c>
    </row>
    <row r="11" spans="1:12">
      <c r="A11" s="20">
        <v>10</v>
      </c>
      <c r="B11" s="75" t="s">
        <v>483</v>
      </c>
      <c r="C11" s="149" t="s">
        <v>228</v>
      </c>
      <c r="E11" s="34" t="s">
        <v>548</v>
      </c>
      <c r="F11" s="34" t="s">
        <v>415</v>
      </c>
      <c r="I11" s="20" t="s">
        <v>9</v>
      </c>
      <c r="J11" s="33">
        <v>0.34375</v>
      </c>
      <c r="L11" s="75" t="s">
        <v>499</v>
      </c>
    </row>
    <row r="12" spans="1:12">
      <c r="A12" s="20">
        <v>11</v>
      </c>
      <c r="B12" s="75" t="s">
        <v>483</v>
      </c>
      <c r="C12" s="149" t="s">
        <v>229</v>
      </c>
      <c r="E12" s="34" t="s">
        <v>543</v>
      </c>
      <c r="F12" s="34" t="s">
        <v>413</v>
      </c>
      <c r="I12" s="20" t="s">
        <v>10</v>
      </c>
      <c r="J12" s="33">
        <v>0.35416666666666702</v>
      </c>
      <c r="L12" s="75" t="s">
        <v>500</v>
      </c>
    </row>
    <row r="13" spans="1:12">
      <c r="A13" s="20">
        <v>12</v>
      </c>
      <c r="B13" s="75" t="s">
        <v>415</v>
      </c>
      <c r="C13" s="149" t="s">
        <v>384</v>
      </c>
      <c r="E13" s="34" t="s">
        <v>406</v>
      </c>
      <c r="F13" s="34" t="s">
        <v>416</v>
      </c>
      <c r="I13" s="20" t="s">
        <v>11</v>
      </c>
      <c r="J13" s="33">
        <v>0.36458333333333398</v>
      </c>
      <c r="L13" s="75" t="s">
        <v>501</v>
      </c>
    </row>
    <row r="14" spans="1:12">
      <c r="A14" s="20">
        <v>13</v>
      </c>
      <c r="B14" s="75" t="s">
        <v>415</v>
      </c>
      <c r="C14" s="149" t="s">
        <v>230</v>
      </c>
      <c r="E14" s="34" t="s">
        <v>407</v>
      </c>
      <c r="F14" s="34" t="s">
        <v>413</v>
      </c>
      <c r="I14" s="20" t="s">
        <v>12</v>
      </c>
      <c r="J14" s="33">
        <v>0.375</v>
      </c>
      <c r="L14" s="75" t="s">
        <v>502</v>
      </c>
    </row>
    <row r="15" spans="1:12">
      <c r="A15" s="20">
        <v>14</v>
      </c>
      <c r="B15" s="75" t="s">
        <v>484</v>
      </c>
      <c r="C15" s="149" t="s">
        <v>385</v>
      </c>
      <c r="E15" s="34" t="s">
        <v>544</v>
      </c>
      <c r="F15" s="34" t="s">
        <v>413</v>
      </c>
      <c r="I15" s="20" t="s">
        <v>13</v>
      </c>
      <c r="J15" s="33">
        <v>0.38541666666666702</v>
      </c>
      <c r="L15" s="75" t="s">
        <v>503</v>
      </c>
    </row>
    <row r="16" spans="1:12">
      <c r="A16" s="20">
        <v>15</v>
      </c>
      <c r="B16" s="75" t="s">
        <v>484</v>
      </c>
      <c r="C16" s="149" t="s">
        <v>386</v>
      </c>
      <c r="E16" s="34" t="s">
        <v>555</v>
      </c>
      <c r="F16" s="34" t="s">
        <v>413</v>
      </c>
      <c r="J16" s="33">
        <v>0.39583333333333398</v>
      </c>
      <c r="L16" s="75" t="s">
        <v>504</v>
      </c>
    </row>
    <row r="17" spans="1:12">
      <c r="A17" s="20">
        <v>16</v>
      </c>
      <c r="B17" s="75" t="s">
        <v>415</v>
      </c>
      <c r="C17" s="149" t="s">
        <v>231</v>
      </c>
      <c r="E17" s="34" t="s">
        <v>556</v>
      </c>
      <c r="F17" s="34" t="s">
        <v>413</v>
      </c>
      <c r="J17" s="33">
        <v>0.40625</v>
      </c>
      <c r="L17" s="75" t="s">
        <v>505</v>
      </c>
    </row>
    <row r="18" spans="1:12">
      <c r="A18" s="20">
        <v>17</v>
      </c>
      <c r="B18" s="75" t="s">
        <v>415</v>
      </c>
      <c r="C18" s="149" t="s">
        <v>232</v>
      </c>
      <c r="E18" s="34" t="s">
        <v>557</v>
      </c>
      <c r="F18" s="34" t="s">
        <v>417</v>
      </c>
      <c r="J18" s="33">
        <v>0.41666666666666702</v>
      </c>
      <c r="L18" s="75" t="s">
        <v>506</v>
      </c>
    </row>
    <row r="19" spans="1:12">
      <c r="A19" s="20">
        <v>18</v>
      </c>
      <c r="B19" s="75" t="s">
        <v>415</v>
      </c>
      <c r="C19" s="149" t="s">
        <v>283</v>
      </c>
      <c r="E19" s="34" t="s">
        <v>223</v>
      </c>
      <c r="F19" s="34" t="s">
        <v>413</v>
      </c>
      <c r="J19" s="33">
        <v>0.42708333333333398</v>
      </c>
      <c r="L19" s="75" t="s">
        <v>507</v>
      </c>
    </row>
    <row r="20" spans="1:12">
      <c r="A20" s="20">
        <v>19</v>
      </c>
      <c r="B20" s="75" t="s">
        <v>415</v>
      </c>
      <c r="C20" s="149" t="s">
        <v>284</v>
      </c>
      <c r="E20" s="34" t="s">
        <v>545</v>
      </c>
      <c r="F20" s="34" t="s">
        <v>413</v>
      </c>
      <c r="J20" s="33">
        <v>0.4375</v>
      </c>
      <c r="L20" s="75" t="s">
        <v>508</v>
      </c>
    </row>
    <row r="21" spans="1:12">
      <c r="A21" s="20">
        <v>20</v>
      </c>
      <c r="B21" s="75" t="s">
        <v>415</v>
      </c>
      <c r="C21" s="149" t="s">
        <v>387</v>
      </c>
      <c r="E21" s="34" t="s">
        <v>408</v>
      </c>
      <c r="F21" s="34" t="s">
        <v>413</v>
      </c>
      <c r="J21" s="33">
        <v>0.44791666666666702</v>
      </c>
      <c r="L21" s="75" t="s">
        <v>509</v>
      </c>
    </row>
    <row r="22" spans="1:12">
      <c r="A22" s="20">
        <v>21</v>
      </c>
      <c r="B22" s="75" t="s">
        <v>415</v>
      </c>
      <c r="C22" s="34" t="s">
        <v>285</v>
      </c>
      <c r="E22" s="34" t="s">
        <v>269</v>
      </c>
      <c r="J22" s="33">
        <v>0.45833333333333398</v>
      </c>
      <c r="L22" s="75" t="s">
        <v>510</v>
      </c>
    </row>
    <row r="23" spans="1:12">
      <c r="A23" s="20">
        <v>22</v>
      </c>
      <c r="B23" s="75" t="s">
        <v>415</v>
      </c>
      <c r="C23" s="34" t="s">
        <v>388</v>
      </c>
      <c r="J23" s="33">
        <v>0.46875</v>
      </c>
      <c r="L23" s="75" t="s">
        <v>511</v>
      </c>
    </row>
    <row r="24" spans="1:12">
      <c r="A24" s="20">
        <v>23</v>
      </c>
      <c r="B24" s="75" t="s">
        <v>483</v>
      </c>
      <c r="C24" s="149" t="s">
        <v>449</v>
      </c>
      <c r="J24" s="33">
        <v>0.47916666666666702</v>
      </c>
      <c r="L24" s="75" t="s">
        <v>512</v>
      </c>
    </row>
    <row r="25" spans="1:12">
      <c r="A25" s="20">
        <v>24</v>
      </c>
      <c r="B25" s="75" t="s">
        <v>483</v>
      </c>
      <c r="C25" s="34" t="s">
        <v>450</v>
      </c>
      <c r="D25" s="80"/>
      <c r="J25" s="33">
        <v>0.48958333333333398</v>
      </c>
      <c r="L25" s="75" t="s">
        <v>513</v>
      </c>
    </row>
    <row r="26" spans="1:12">
      <c r="A26" s="20">
        <v>25</v>
      </c>
      <c r="B26" s="75" t="s">
        <v>483</v>
      </c>
      <c r="C26" s="34" t="s">
        <v>451</v>
      </c>
      <c r="J26" s="33">
        <v>0.5</v>
      </c>
      <c r="L26" s="75" t="s">
        <v>514</v>
      </c>
    </row>
    <row r="27" spans="1:12">
      <c r="A27" s="20">
        <v>26</v>
      </c>
      <c r="B27" s="75" t="s">
        <v>483</v>
      </c>
      <c r="C27" s="149" t="s">
        <v>233</v>
      </c>
      <c r="J27" s="33">
        <v>0.51041666666666696</v>
      </c>
      <c r="L27" s="75" t="s">
        <v>515</v>
      </c>
    </row>
    <row r="28" spans="1:12">
      <c r="A28" s="20">
        <v>27</v>
      </c>
      <c r="B28" s="75" t="s">
        <v>483</v>
      </c>
      <c r="C28" s="34" t="s">
        <v>286</v>
      </c>
      <c r="D28" s="75" t="s">
        <v>269</v>
      </c>
      <c r="J28" s="33">
        <v>0.52083333333333404</v>
      </c>
      <c r="L28" s="75" t="s">
        <v>516</v>
      </c>
    </row>
    <row r="29" spans="1:12">
      <c r="A29" s="20">
        <v>28</v>
      </c>
      <c r="B29" s="75" t="s">
        <v>485</v>
      </c>
      <c r="C29" s="149" t="s">
        <v>287</v>
      </c>
      <c r="J29" s="33">
        <v>0.53125</v>
      </c>
      <c r="L29" s="75" t="s">
        <v>517</v>
      </c>
    </row>
    <row r="30" spans="1:12">
      <c r="A30" s="20">
        <v>29</v>
      </c>
      <c r="B30" s="75" t="s">
        <v>486</v>
      </c>
      <c r="C30" s="149" t="s">
        <v>389</v>
      </c>
      <c r="J30" s="33">
        <v>0.54166666666666696</v>
      </c>
      <c r="L30" s="75" t="s">
        <v>518</v>
      </c>
    </row>
    <row r="31" spans="1:12">
      <c r="A31" s="20">
        <v>30</v>
      </c>
      <c r="B31" s="75" t="s">
        <v>415</v>
      </c>
      <c r="C31" s="149" t="s">
        <v>288</v>
      </c>
      <c r="J31" s="33">
        <v>0.55208333333333404</v>
      </c>
      <c r="L31" s="75" t="s">
        <v>519</v>
      </c>
    </row>
    <row r="32" spans="1:12">
      <c r="A32" s="20">
        <v>31</v>
      </c>
      <c r="B32" s="75" t="s">
        <v>483</v>
      </c>
      <c r="C32" s="149" t="s">
        <v>234</v>
      </c>
      <c r="J32" s="33">
        <v>0.562500000000001</v>
      </c>
      <c r="L32" s="75" t="s">
        <v>376</v>
      </c>
    </row>
    <row r="33" spans="1:12">
      <c r="A33" s="20">
        <v>32</v>
      </c>
      <c r="B33" s="75" t="s">
        <v>483</v>
      </c>
      <c r="C33" s="149" t="s">
        <v>289</v>
      </c>
      <c r="J33" s="33">
        <v>0.57291666666666696</v>
      </c>
      <c r="L33" s="75" t="s">
        <v>520</v>
      </c>
    </row>
    <row r="34" spans="1:12">
      <c r="A34" s="20">
        <v>33</v>
      </c>
      <c r="B34" s="75" t="s">
        <v>483</v>
      </c>
      <c r="C34" s="149" t="s">
        <v>290</v>
      </c>
      <c r="J34" s="33">
        <v>0.58333333333333404</v>
      </c>
      <c r="L34" s="75" t="s">
        <v>521</v>
      </c>
    </row>
    <row r="35" spans="1:12">
      <c r="A35" s="20">
        <v>34</v>
      </c>
      <c r="B35" s="75" t="s">
        <v>483</v>
      </c>
      <c r="C35" s="149" t="s">
        <v>235</v>
      </c>
      <c r="J35" s="33">
        <v>0.593750000000001</v>
      </c>
      <c r="L35" s="75" t="s">
        <v>522</v>
      </c>
    </row>
    <row r="36" spans="1:12">
      <c r="A36" s="20">
        <v>35</v>
      </c>
      <c r="B36" s="75" t="s">
        <v>415</v>
      </c>
      <c r="C36" s="34" t="s">
        <v>390</v>
      </c>
      <c r="J36" s="33">
        <v>0.60416666666666696</v>
      </c>
      <c r="L36" s="75" t="s">
        <v>523</v>
      </c>
    </row>
    <row r="37" spans="1:12">
      <c r="A37" s="20">
        <v>36</v>
      </c>
      <c r="B37" s="75" t="s">
        <v>415</v>
      </c>
      <c r="C37" s="34" t="s">
        <v>452</v>
      </c>
      <c r="J37" s="33">
        <v>0.61458333333333404</v>
      </c>
      <c r="L37" s="75" t="s">
        <v>524</v>
      </c>
    </row>
    <row r="38" spans="1:12">
      <c r="A38" s="20">
        <v>37</v>
      </c>
      <c r="B38" s="75" t="s">
        <v>415</v>
      </c>
      <c r="C38" s="34" t="s">
        <v>236</v>
      </c>
      <c r="J38" s="33">
        <v>0.625000000000001</v>
      </c>
      <c r="L38" s="75" t="s">
        <v>525</v>
      </c>
    </row>
    <row r="39" spans="1:12">
      <c r="A39" s="20">
        <v>38</v>
      </c>
      <c r="B39" s="75" t="s">
        <v>483</v>
      </c>
      <c r="C39" s="34" t="s">
        <v>237</v>
      </c>
      <c r="J39" s="33">
        <v>0.63541666666666696</v>
      </c>
      <c r="L39" s="75" t="s">
        <v>526</v>
      </c>
    </row>
    <row r="40" spans="1:12">
      <c r="A40" s="20">
        <v>39</v>
      </c>
      <c r="B40" s="75" t="s">
        <v>483</v>
      </c>
      <c r="C40" s="34" t="s">
        <v>391</v>
      </c>
      <c r="J40" s="33">
        <v>0.64583333333333404</v>
      </c>
      <c r="L40" s="75" t="s">
        <v>527</v>
      </c>
    </row>
    <row r="41" spans="1:12">
      <c r="A41" s="20">
        <v>40</v>
      </c>
      <c r="B41" s="75" t="s">
        <v>483</v>
      </c>
      <c r="C41" s="34" t="s">
        <v>291</v>
      </c>
      <c r="J41" s="33">
        <v>0.656250000000001</v>
      </c>
      <c r="L41" s="75" t="s">
        <v>528</v>
      </c>
    </row>
    <row r="42" spans="1:12">
      <c r="A42" s="20">
        <v>41</v>
      </c>
      <c r="B42" s="75" t="s">
        <v>415</v>
      </c>
      <c r="C42" s="34" t="s">
        <v>453</v>
      </c>
      <c r="J42" s="33">
        <v>0.66666666666666696</v>
      </c>
      <c r="L42" s="75" t="s">
        <v>529</v>
      </c>
    </row>
    <row r="43" spans="1:12">
      <c r="A43" s="20">
        <v>42</v>
      </c>
      <c r="B43" s="75" t="s">
        <v>415</v>
      </c>
      <c r="C43" s="34" t="s">
        <v>292</v>
      </c>
      <c r="J43" s="33">
        <v>0.67708333333333404</v>
      </c>
      <c r="L43" s="75" t="s">
        <v>530</v>
      </c>
    </row>
    <row r="44" spans="1:12">
      <c r="A44" s="20">
        <v>43</v>
      </c>
      <c r="B44" s="75" t="s">
        <v>483</v>
      </c>
      <c r="C44" s="34" t="s">
        <v>238</v>
      </c>
      <c r="J44" s="33">
        <v>0.687500000000001</v>
      </c>
      <c r="L44" s="75" t="s">
        <v>531</v>
      </c>
    </row>
    <row r="45" spans="1:12">
      <c r="A45" s="20">
        <v>44</v>
      </c>
      <c r="B45" s="75" t="s">
        <v>415</v>
      </c>
      <c r="C45" s="149" t="s">
        <v>392</v>
      </c>
      <c r="J45" s="33">
        <v>0.69791666666666696</v>
      </c>
      <c r="L45" s="75" t="s">
        <v>532</v>
      </c>
    </row>
    <row r="46" spans="1:12">
      <c r="A46" s="20">
        <v>45</v>
      </c>
      <c r="B46" s="75" t="s">
        <v>415</v>
      </c>
      <c r="C46" s="149" t="s">
        <v>393</v>
      </c>
      <c r="J46" s="33">
        <v>0.70833333333333404</v>
      </c>
      <c r="L46" s="75" t="s">
        <v>533</v>
      </c>
    </row>
    <row r="47" spans="1:12">
      <c r="A47" s="20">
        <v>46</v>
      </c>
      <c r="B47" s="75" t="s">
        <v>415</v>
      </c>
      <c r="C47" s="34" t="s">
        <v>239</v>
      </c>
      <c r="J47" s="33">
        <v>0.718750000000001</v>
      </c>
      <c r="L47" s="75" t="s">
        <v>534</v>
      </c>
    </row>
    <row r="48" spans="1:12">
      <c r="A48" s="20">
        <v>47</v>
      </c>
      <c r="B48" s="75" t="s">
        <v>415</v>
      </c>
      <c r="C48" s="34" t="s">
        <v>454</v>
      </c>
      <c r="J48" s="33">
        <v>0.72916666666666796</v>
      </c>
      <c r="L48" s="75" t="s">
        <v>535</v>
      </c>
    </row>
    <row r="49" spans="1:12">
      <c r="A49" s="20">
        <v>48</v>
      </c>
      <c r="B49" s="75" t="s">
        <v>487</v>
      </c>
      <c r="C49" s="34" t="s">
        <v>455</v>
      </c>
      <c r="J49" s="33">
        <v>0.73958333333333404</v>
      </c>
      <c r="L49" s="75" t="s">
        <v>536</v>
      </c>
    </row>
    <row r="50" spans="1:12">
      <c r="A50" s="20">
        <v>49</v>
      </c>
      <c r="B50" s="75" t="s">
        <v>488</v>
      </c>
      <c r="C50" s="39" t="s">
        <v>456</v>
      </c>
      <c r="J50" s="33">
        <v>0.750000000000001</v>
      </c>
      <c r="L50" s="75" t="s">
        <v>537</v>
      </c>
    </row>
    <row r="51" spans="1:12">
      <c r="A51" s="20">
        <v>50</v>
      </c>
      <c r="B51" s="75" t="s">
        <v>415</v>
      </c>
      <c r="C51" s="34" t="s">
        <v>457</v>
      </c>
      <c r="J51" s="33">
        <v>0.76041666666666796</v>
      </c>
      <c r="L51" s="75" t="s">
        <v>538</v>
      </c>
    </row>
    <row r="52" spans="1:12">
      <c r="A52" s="20">
        <v>51</v>
      </c>
      <c r="B52" s="75" t="s">
        <v>483</v>
      </c>
      <c r="C52" s="34" t="s">
        <v>458</v>
      </c>
      <c r="J52" s="33">
        <v>0.77083333333333404</v>
      </c>
      <c r="L52" s="75" t="s">
        <v>539</v>
      </c>
    </row>
    <row r="53" spans="1:12">
      <c r="A53" s="20">
        <v>52</v>
      </c>
      <c r="B53" s="75" t="s">
        <v>415</v>
      </c>
      <c r="C53" s="34" t="s">
        <v>459</v>
      </c>
      <c r="J53" s="33">
        <v>0.781250000000001</v>
      </c>
    </row>
    <row r="54" spans="1:12">
      <c r="A54" s="20">
        <v>53</v>
      </c>
      <c r="B54" s="75" t="s">
        <v>415</v>
      </c>
      <c r="C54" s="34" t="s">
        <v>460</v>
      </c>
      <c r="J54" s="33">
        <v>0.79166666666666796</v>
      </c>
    </row>
    <row r="55" spans="1:12">
      <c r="A55" s="20">
        <v>54</v>
      </c>
      <c r="B55" s="75" t="s">
        <v>483</v>
      </c>
      <c r="C55" s="149" t="s">
        <v>240</v>
      </c>
      <c r="J55" s="33">
        <v>0.80208333333333404</v>
      </c>
    </row>
    <row r="56" spans="1:12">
      <c r="A56" s="20">
        <v>55</v>
      </c>
      <c r="B56" s="75" t="s">
        <v>483</v>
      </c>
      <c r="C56" s="149" t="s">
        <v>241</v>
      </c>
      <c r="J56" s="33">
        <v>0.812500000000001</v>
      </c>
    </row>
    <row r="57" spans="1:12">
      <c r="A57" s="20">
        <v>56</v>
      </c>
      <c r="B57" s="75" t="s">
        <v>483</v>
      </c>
      <c r="C57" s="34" t="s">
        <v>394</v>
      </c>
      <c r="J57" s="33">
        <v>0.82291666666666796</v>
      </c>
    </row>
    <row r="58" spans="1:12">
      <c r="A58" s="20">
        <v>57</v>
      </c>
      <c r="B58" s="75" t="s">
        <v>483</v>
      </c>
      <c r="C58" s="34" t="s">
        <v>461</v>
      </c>
      <c r="J58" s="33">
        <v>0.83333333333333404</v>
      </c>
    </row>
    <row r="59" spans="1:12">
      <c r="A59" s="20">
        <v>58</v>
      </c>
      <c r="B59" s="75" t="s">
        <v>483</v>
      </c>
      <c r="C59" s="149" t="s">
        <v>242</v>
      </c>
      <c r="J59" s="33">
        <v>0.843750000000001</v>
      </c>
    </row>
    <row r="60" spans="1:12">
      <c r="A60" s="20">
        <v>59</v>
      </c>
      <c r="B60" s="75" t="s">
        <v>483</v>
      </c>
      <c r="C60" s="34" t="s">
        <v>243</v>
      </c>
      <c r="J60" s="33">
        <v>0.85416666666666796</v>
      </c>
    </row>
    <row r="61" spans="1:12">
      <c r="A61" s="20">
        <v>60</v>
      </c>
      <c r="B61" s="75" t="s">
        <v>483</v>
      </c>
      <c r="C61" s="149" t="s">
        <v>462</v>
      </c>
      <c r="J61" s="33">
        <v>0.86458333333333404</v>
      </c>
    </row>
    <row r="62" spans="1:12">
      <c r="A62" s="20">
        <v>61</v>
      </c>
      <c r="B62" s="75" t="s">
        <v>483</v>
      </c>
      <c r="C62" s="34" t="s">
        <v>244</v>
      </c>
      <c r="J62" s="33">
        <v>0.875000000000001</v>
      </c>
    </row>
    <row r="63" spans="1:12">
      <c r="A63" s="20">
        <v>62</v>
      </c>
      <c r="B63" s="75" t="s">
        <v>483</v>
      </c>
      <c r="C63" s="34" t="s">
        <v>245</v>
      </c>
      <c r="J63" s="33">
        <v>0.88541666666666796</v>
      </c>
    </row>
    <row r="64" spans="1:12">
      <c r="A64" s="20">
        <v>63</v>
      </c>
      <c r="B64" s="75" t="s">
        <v>483</v>
      </c>
      <c r="C64" s="34" t="s">
        <v>293</v>
      </c>
      <c r="J64" s="33">
        <v>0.89583333333333404</v>
      </c>
    </row>
    <row r="65" spans="1:12">
      <c r="A65" s="20">
        <v>64</v>
      </c>
      <c r="B65" s="75" t="s">
        <v>483</v>
      </c>
      <c r="C65" s="34" t="s">
        <v>294</v>
      </c>
      <c r="J65" s="33">
        <v>0.906250000000001</v>
      </c>
    </row>
    <row r="66" spans="1:12">
      <c r="A66" s="20">
        <v>65</v>
      </c>
      <c r="B66" s="75" t="s">
        <v>483</v>
      </c>
      <c r="C66" s="34" t="s">
        <v>246</v>
      </c>
      <c r="J66" s="33">
        <v>0.91666666666666796</v>
      </c>
    </row>
    <row r="67" spans="1:12">
      <c r="A67" s="20">
        <v>66</v>
      </c>
      <c r="B67" s="75" t="s">
        <v>483</v>
      </c>
      <c r="C67" s="34" t="s">
        <v>295</v>
      </c>
      <c r="J67" s="33">
        <v>0.92708333333333504</v>
      </c>
    </row>
    <row r="68" spans="1:12">
      <c r="A68" s="20">
        <v>67</v>
      </c>
      <c r="B68" s="75" t="s">
        <v>483</v>
      </c>
      <c r="C68" s="34" t="s">
        <v>296</v>
      </c>
      <c r="J68" s="33">
        <v>0.937500000000001</v>
      </c>
    </row>
    <row r="69" spans="1:12">
      <c r="A69" s="20">
        <v>68</v>
      </c>
      <c r="B69" s="75" t="s">
        <v>483</v>
      </c>
      <c r="C69" s="80" t="s">
        <v>395</v>
      </c>
      <c r="J69" s="33">
        <v>0.94791666666666796</v>
      </c>
    </row>
    <row r="70" spans="1:12">
      <c r="A70" s="20">
        <v>69</v>
      </c>
      <c r="B70" s="75" t="s">
        <v>483</v>
      </c>
      <c r="C70" s="34" t="s">
        <v>463</v>
      </c>
      <c r="J70" s="33">
        <v>0.95833333333333504</v>
      </c>
    </row>
    <row r="71" spans="1:12">
      <c r="A71" s="20">
        <v>70</v>
      </c>
      <c r="B71" s="75" t="s">
        <v>483</v>
      </c>
      <c r="C71" s="34" t="s">
        <v>247</v>
      </c>
      <c r="J71" s="33">
        <v>0.968750000000001</v>
      </c>
    </row>
    <row r="72" spans="1:12">
      <c r="A72" s="20">
        <v>71</v>
      </c>
      <c r="B72" s="75" t="s">
        <v>415</v>
      </c>
      <c r="C72" s="34" t="s">
        <v>248</v>
      </c>
      <c r="J72" s="33">
        <v>0.97916666666666796</v>
      </c>
    </row>
    <row r="73" spans="1:12">
      <c r="A73" s="20">
        <v>72</v>
      </c>
      <c r="B73" s="75" t="s">
        <v>415</v>
      </c>
      <c r="C73" s="34" t="s">
        <v>396</v>
      </c>
      <c r="J73" s="33">
        <v>0.98958333333333504</v>
      </c>
    </row>
    <row r="74" spans="1:12">
      <c r="A74" s="20">
        <v>73</v>
      </c>
      <c r="B74" s="75" t="s">
        <v>415</v>
      </c>
      <c r="C74" s="34" t="s">
        <v>297</v>
      </c>
      <c r="J74" s="33">
        <v>1</v>
      </c>
      <c r="L74" s="253"/>
    </row>
    <row r="75" spans="1:12">
      <c r="A75" s="20">
        <v>74</v>
      </c>
      <c r="B75" s="75" t="s">
        <v>415</v>
      </c>
      <c r="C75" s="34" t="s">
        <v>298</v>
      </c>
      <c r="L75" s="253"/>
    </row>
    <row r="76" spans="1:12">
      <c r="A76" s="20">
        <v>75</v>
      </c>
      <c r="B76" s="75" t="s">
        <v>415</v>
      </c>
      <c r="C76" s="34" t="s">
        <v>397</v>
      </c>
      <c r="L76" s="253"/>
    </row>
    <row r="77" spans="1:12">
      <c r="A77" s="20">
        <v>76</v>
      </c>
      <c r="B77" s="75" t="s">
        <v>415</v>
      </c>
      <c r="C77" s="34" t="s">
        <v>299</v>
      </c>
    </row>
    <row r="78" spans="1:12">
      <c r="A78" s="20">
        <v>77</v>
      </c>
      <c r="B78" s="75" t="s">
        <v>415</v>
      </c>
      <c r="C78" s="80" t="s">
        <v>249</v>
      </c>
    </row>
    <row r="79" spans="1:12">
      <c r="A79" s="20">
        <v>78</v>
      </c>
      <c r="B79" s="75" t="s">
        <v>483</v>
      </c>
      <c r="C79" s="80" t="s">
        <v>300</v>
      </c>
    </row>
    <row r="80" spans="1:12">
      <c r="A80" s="20">
        <v>79</v>
      </c>
      <c r="B80" s="75" t="s">
        <v>483</v>
      </c>
      <c r="C80" s="34" t="s">
        <v>301</v>
      </c>
    </row>
    <row r="81" spans="1:3">
      <c r="A81" s="20">
        <v>80</v>
      </c>
      <c r="B81" s="75" t="s">
        <v>483</v>
      </c>
      <c r="C81" s="34" t="s">
        <v>250</v>
      </c>
    </row>
    <row r="82" spans="1:3">
      <c r="A82" s="20">
        <v>81</v>
      </c>
      <c r="B82" s="75" t="s">
        <v>483</v>
      </c>
      <c r="C82" s="80" t="s">
        <v>302</v>
      </c>
    </row>
    <row r="83" spans="1:3">
      <c r="A83" s="20">
        <v>82</v>
      </c>
      <c r="B83" s="75" t="s">
        <v>414</v>
      </c>
      <c r="C83" s="34" t="s">
        <v>398</v>
      </c>
    </row>
    <row r="84" spans="1:3">
      <c r="A84" s="20">
        <v>83</v>
      </c>
      <c r="B84" s="75" t="s">
        <v>483</v>
      </c>
      <c r="C84" s="34" t="s">
        <v>464</v>
      </c>
    </row>
    <row r="85" spans="1:3">
      <c r="A85" s="20">
        <v>84</v>
      </c>
      <c r="B85" s="75" t="s">
        <v>415</v>
      </c>
      <c r="C85" s="34" t="s">
        <v>399</v>
      </c>
    </row>
    <row r="86" spans="1:3">
      <c r="A86" s="20">
        <v>85</v>
      </c>
      <c r="B86" s="75" t="s">
        <v>483</v>
      </c>
      <c r="C86" s="34" t="s">
        <v>251</v>
      </c>
    </row>
    <row r="87" spans="1:3">
      <c r="A87" s="20">
        <v>86</v>
      </c>
      <c r="B87" s="75" t="s">
        <v>483</v>
      </c>
      <c r="C87" s="34" t="s">
        <v>400</v>
      </c>
    </row>
    <row r="88" spans="1:3">
      <c r="A88" s="20">
        <v>87</v>
      </c>
      <c r="B88" s="75" t="s">
        <v>483</v>
      </c>
      <c r="C88" s="74" t="s">
        <v>401</v>
      </c>
    </row>
    <row r="89" spans="1:3">
      <c r="A89" s="20">
        <v>88</v>
      </c>
      <c r="B89" s="75" t="s">
        <v>483</v>
      </c>
      <c r="C89" s="34" t="s">
        <v>402</v>
      </c>
    </row>
    <row r="90" spans="1:3">
      <c r="A90" s="20">
        <v>89</v>
      </c>
      <c r="B90" s="75" t="s">
        <v>483</v>
      </c>
      <c r="C90" s="34" t="s">
        <v>303</v>
      </c>
    </row>
    <row r="91" spans="1:3">
      <c r="A91" s="20">
        <v>90</v>
      </c>
      <c r="B91" s="75" t="s">
        <v>414</v>
      </c>
      <c r="C91" s="34" t="s">
        <v>465</v>
      </c>
    </row>
    <row r="92" spans="1:3">
      <c r="A92" s="20">
        <v>91</v>
      </c>
      <c r="B92" s="75" t="s">
        <v>414</v>
      </c>
      <c r="C92" s="34" t="s">
        <v>466</v>
      </c>
    </row>
    <row r="93" spans="1:3">
      <c r="A93" s="20">
        <v>92</v>
      </c>
      <c r="B93" s="75" t="s">
        <v>415</v>
      </c>
      <c r="C93" s="34" t="s">
        <v>376</v>
      </c>
    </row>
    <row r="94" spans="1:3">
      <c r="A94" s="20">
        <v>93</v>
      </c>
      <c r="B94" s="75" t="s">
        <v>415</v>
      </c>
      <c r="C94" s="34" t="s">
        <v>467</v>
      </c>
    </row>
    <row r="95" spans="1:3">
      <c r="A95" s="20">
        <v>94</v>
      </c>
      <c r="B95" s="75" t="s">
        <v>414</v>
      </c>
      <c r="C95" s="34" t="s">
        <v>377</v>
      </c>
    </row>
    <row r="96" spans="1:3">
      <c r="A96" s="20">
        <v>95</v>
      </c>
      <c r="B96" s="75" t="s">
        <v>415</v>
      </c>
      <c r="C96" s="34" t="s">
        <v>468</v>
      </c>
    </row>
    <row r="97" spans="1:3">
      <c r="A97" s="20">
        <v>96</v>
      </c>
      <c r="B97" s="75" t="s">
        <v>414</v>
      </c>
      <c r="C97" s="34" t="s">
        <v>469</v>
      </c>
    </row>
    <row r="98" spans="1:3">
      <c r="A98" s="20">
        <v>97</v>
      </c>
      <c r="B98" s="75" t="s">
        <v>415</v>
      </c>
      <c r="C98" s="34" t="s">
        <v>470</v>
      </c>
    </row>
    <row r="99" spans="1:3">
      <c r="A99" s="20">
        <v>98</v>
      </c>
      <c r="B99" s="75" t="s">
        <v>414</v>
      </c>
      <c r="C99" s="34" t="s">
        <v>471</v>
      </c>
    </row>
    <row r="100" spans="1:3">
      <c r="A100" s="20">
        <v>99</v>
      </c>
      <c r="B100" s="75" t="s">
        <v>414</v>
      </c>
      <c r="C100" s="34" t="s">
        <v>472</v>
      </c>
    </row>
    <row r="101" spans="1:3">
      <c r="A101" s="20">
        <v>100</v>
      </c>
      <c r="B101" s="75" t="s">
        <v>415</v>
      </c>
      <c r="C101" s="34" t="s">
        <v>473</v>
      </c>
    </row>
    <row r="102" spans="1:3">
      <c r="A102" s="20">
        <v>101</v>
      </c>
      <c r="B102" s="75" t="s">
        <v>415</v>
      </c>
      <c r="C102" s="34" t="s">
        <v>474</v>
      </c>
    </row>
    <row r="103" spans="1:3">
      <c r="A103" s="20">
        <v>102</v>
      </c>
      <c r="B103" s="75" t="s">
        <v>483</v>
      </c>
      <c r="C103" s="34" t="s">
        <v>378</v>
      </c>
    </row>
    <row r="104" spans="1:3">
      <c r="A104" s="20">
        <v>103</v>
      </c>
      <c r="B104" s="75" t="s">
        <v>415</v>
      </c>
      <c r="C104" s="34" t="s">
        <v>475</v>
      </c>
    </row>
    <row r="105" spans="1:3">
      <c r="A105" s="20">
        <v>104</v>
      </c>
      <c r="B105" s="75" t="s">
        <v>415</v>
      </c>
      <c r="C105" s="34" t="s">
        <v>252</v>
      </c>
    </row>
    <row r="106" spans="1:3">
      <c r="A106" s="20">
        <v>105</v>
      </c>
      <c r="B106" s="75" t="s">
        <v>483</v>
      </c>
      <c r="C106" s="34" t="s">
        <v>253</v>
      </c>
    </row>
    <row r="107" spans="1:3">
      <c r="A107" s="20">
        <v>106</v>
      </c>
      <c r="B107" s="75" t="s">
        <v>415</v>
      </c>
      <c r="C107" s="34" t="s">
        <v>254</v>
      </c>
    </row>
    <row r="108" spans="1:3">
      <c r="A108" s="20">
        <v>107</v>
      </c>
      <c r="B108" s="75" t="s">
        <v>483</v>
      </c>
      <c r="C108" s="34" t="s">
        <v>255</v>
      </c>
    </row>
    <row r="109" spans="1:3">
      <c r="A109" s="20">
        <v>108</v>
      </c>
      <c r="B109" s="75" t="s">
        <v>415</v>
      </c>
      <c r="C109" s="34" t="s">
        <v>403</v>
      </c>
    </row>
    <row r="110" spans="1:3">
      <c r="A110" s="20">
        <v>109</v>
      </c>
      <c r="B110" s="75" t="s">
        <v>415</v>
      </c>
      <c r="C110" s="34" t="s">
        <v>256</v>
      </c>
    </row>
    <row r="111" spans="1:3">
      <c r="A111" s="20">
        <v>110</v>
      </c>
      <c r="B111" s="75" t="s">
        <v>415</v>
      </c>
      <c r="C111" s="34" t="s">
        <v>257</v>
      </c>
    </row>
    <row r="112" spans="1:3">
      <c r="A112" s="20">
        <v>111</v>
      </c>
      <c r="B112" s="75" t="s">
        <v>415</v>
      </c>
      <c r="C112" s="34" t="s">
        <v>304</v>
      </c>
    </row>
    <row r="113" spans="1:3">
      <c r="A113" s="20">
        <v>112</v>
      </c>
      <c r="B113" s="75" t="s">
        <v>483</v>
      </c>
      <c r="C113" s="34" t="s">
        <v>258</v>
      </c>
    </row>
    <row r="114" spans="1:3">
      <c r="A114" s="20">
        <v>113</v>
      </c>
      <c r="B114" s="75" t="s">
        <v>415</v>
      </c>
      <c r="C114" s="34" t="s">
        <v>476</v>
      </c>
    </row>
    <row r="115" spans="1:3">
      <c r="A115" s="20">
        <v>114</v>
      </c>
      <c r="B115" s="75" t="s">
        <v>415</v>
      </c>
      <c r="C115" s="34" t="s">
        <v>477</v>
      </c>
    </row>
    <row r="116" spans="1:3">
      <c r="A116" s="20">
        <v>115</v>
      </c>
      <c r="B116" s="75" t="s">
        <v>483</v>
      </c>
      <c r="C116" s="34" t="s">
        <v>259</v>
      </c>
    </row>
    <row r="117" spans="1:3">
      <c r="A117" s="20">
        <v>116</v>
      </c>
      <c r="B117" s="75" t="s">
        <v>415</v>
      </c>
      <c r="C117" s="34" t="s">
        <v>379</v>
      </c>
    </row>
    <row r="118" spans="1:3">
      <c r="A118" s="20">
        <v>117</v>
      </c>
      <c r="B118" s="75" t="s">
        <v>483</v>
      </c>
      <c r="C118" s="34" t="s">
        <v>260</v>
      </c>
    </row>
    <row r="119" spans="1:3">
      <c r="A119" s="20">
        <v>118</v>
      </c>
      <c r="B119" s="75" t="s">
        <v>483</v>
      </c>
      <c r="C119" s="34" t="s">
        <v>261</v>
      </c>
    </row>
    <row r="120" spans="1:3">
      <c r="A120" s="20">
        <v>119</v>
      </c>
      <c r="B120" s="75" t="s">
        <v>483</v>
      </c>
      <c r="C120" s="34" t="s">
        <v>262</v>
      </c>
    </row>
    <row r="121" spans="1:3">
      <c r="A121" s="20">
        <v>120</v>
      </c>
      <c r="B121" s="75" t="s">
        <v>483</v>
      </c>
      <c r="C121" s="34" t="s">
        <v>305</v>
      </c>
    </row>
    <row r="122" spans="1:3">
      <c r="A122" s="20">
        <v>121</v>
      </c>
      <c r="B122" s="75" t="s">
        <v>415</v>
      </c>
      <c r="C122" s="34" t="s">
        <v>478</v>
      </c>
    </row>
    <row r="123" spans="1:3">
      <c r="A123" s="20">
        <v>122</v>
      </c>
      <c r="B123" s="75" t="s">
        <v>483</v>
      </c>
      <c r="C123" s="34" t="s">
        <v>479</v>
      </c>
    </row>
    <row r="124" spans="1:3">
      <c r="A124" s="20">
        <v>123</v>
      </c>
      <c r="B124" s="75" t="s">
        <v>415</v>
      </c>
      <c r="C124" s="34" t="s">
        <v>263</v>
      </c>
    </row>
    <row r="125" spans="1:3">
      <c r="A125" s="20">
        <v>124</v>
      </c>
      <c r="B125" s="75" t="s">
        <v>415</v>
      </c>
      <c r="C125" s="34" t="s">
        <v>306</v>
      </c>
    </row>
    <row r="126" spans="1:3">
      <c r="A126" s="20">
        <v>125</v>
      </c>
      <c r="B126" s="75" t="s">
        <v>483</v>
      </c>
      <c r="C126" s="34" t="s">
        <v>264</v>
      </c>
    </row>
    <row r="127" spans="1:3">
      <c r="A127" s="20">
        <v>126</v>
      </c>
      <c r="B127" s="75" t="s">
        <v>415</v>
      </c>
      <c r="C127" s="34" t="s">
        <v>265</v>
      </c>
    </row>
    <row r="128" spans="1:3">
      <c r="A128" s="20">
        <v>127</v>
      </c>
      <c r="B128" s="75" t="s">
        <v>415</v>
      </c>
      <c r="C128" s="34" t="s">
        <v>266</v>
      </c>
    </row>
    <row r="129" spans="1:3">
      <c r="A129" s="20">
        <v>128</v>
      </c>
      <c r="B129" s="75" t="s">
        <v>415</v>
      </c>
      <c r="C129" s="34" t="s">
        <v>307</v>
      </c>
    </row>
    <row r="130" spans="1:3">
      <c r="A130" s="20">
        <v>129</v>
      </c>
      <c r="B130" s="75" t="s">
        <v>415</v>
      </c>
      <c r="C130" s="34" t="s">
        <v>380</v>
      </c>
    </row>
    <row r="131" spans="1:3">
      <c r="A131" s="20">
        <v>130</v>
      </c>
      <c r="B131" s="75" t="s">
        <v>415</v>
      </c>
      <c r="C131" s="34" t="s">
        <v>480</v>
      </c>
    </row>
    <row r="132" spans="1:3">
      <c r="A132" s="20">
        <v>131</v>
      </c>
      <c r="B132" s="75" t="s">
        <v>415</v>
      </c>
      <c r="C132" s="34" t="s">
        <v>404</v>
      </c>
    </row>
    <row r="133" spans="1:3">
      <c r="A133" s="20">
        <v>132</v>
      </c>
      <c r="B133" s="75" t="s">
        <v>415</v>
      </c>
      <c r="C133" s="34" t="s">
        <v>381</v>
      </c>
    </row>
    <row r="134" spans="1:3">
      <c r="A134" s="20">
        <v>133</v>
      </c>
      <c r="B134" s="75" t="s">
        <v>415</v>
      </c>
      <c r="C134" s="34" t="s">
        <v>481</v>
      </c>
    </row>
    <row r="135" spans="1:3">
      <c r="A135" s="20">
        <v>134</v>
      </c>
      <c r="B135" s="75" t="s">
        <v>415</v>
      </c>
      <c r="C135" s="34" t="s">
        <v>267</v>
      </c>
    </row>
    <row r="136" spans="1:3">
      <c r="A136" s="20">
        <v>135</v>
      </c>
      <c r="B136" s="75" t="s">
        <v>489</v>
      </c>
      <c r="C136" s="34" t="s">
        <v>482</v>
      </c>
    </row>
    <row r="137" spans="1:3">
      <c r="A137" s="20">
        <v>136</v>
      </c>
      <c r="B137" s="75" t="s">
        <v>415</v>
      </c>
      <c r="C137" s="34" t="s">
        <v>382</v>
      </c>
    </row>
    <row r="138" spans="1:3">
      <c r="C138" s="34" t="s">
        <v>269</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2021-03-25T21:42:45Z</dcterms:modified>
</cp:coreProperties>
</file>