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125"/>
  <workbookPr showInkAnnotation="0" checkCompatibility="1" autoCompressPictures="0"/>
  <bookViews>
    <workbookView xWindow="6280" yWindow="440" windowWidth="30180" windowHeight="21040" tabRatio="706" firstSheet="5" activeTab="5"/>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Sports_Floor">Listes!$E$2:$E$20</definedName>
    <definedName name="Tables">Listes!$C$2:$C$129</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c r="O2" i="17"/>
  <c r="I52" i="7"/>
  <c r="N2" i="17"/>
  <c r="G52" i="7"/>
  <c r="B9" i="11"/>
  <c r="F52" i="7"/>
  <c r="I12" i="17"/>
  <c r="I11" i="17"/>
  <c r="I10" i="17"/>
  <c r="I9" i="17"/>
  <c r="I8" i="17"/>
  <c r="I7" i="17"/>
  <c r="I6" i="17"/>
  <c r="I5" i="17"/>
  <c r="I4" i="17"/>
  <c r="I3" i="17"/>
  <c r="I2" i="17"/>
  <c r="A59" i="11"/>
  <c r="A57" i="11"/>
  <c r="A55" i="11"/>
  <c r="A53" i="11"/>
  <c r="A61" i="11"/>
  <c r="B45" i="11"/>
  <c r="B47" i="11"/>
  <c r="J3" i="17" a="1"/>
  <c r="J3" i="17"/>
  <c r="J4" i="17" a="1"/>
  <c r="J4" i="17"/>
  <c r="J5" i="17" a="1"/>
  <c r="J5" i="17"/>
  <c r="J6" i="17" a="1"/>
  <c r="J6" i="17"/>
  <c r="J7" i="17" a="1"/>
  <c r="J7" i="17"/>
  <c r="J8" i="17" a="1"/>
  <c r="J8" i="17"/>
  <c r="J9" i="17" a="1"/>
  <c r="J9" i="17"/>
  <c r="J10" i="17" a="1"/>
  <c r="J10" i="17"/>
  <c r="J11" i="17" a="1"/>
  <c r="J11" i="17"/>
  <c r="J12" i="17" a="1"/>
  <c r="J12" i="17"/>
  <c r="J2" i="17" a="1"/>
  <c r="J2" i="17"/>
  <c r="N3" i="17"/>
  <c r="O3" i="17"/>
  <c r="N4" i="17"/>
  <c r="O4" i="17"/>
  <c r="N5" i="17"/>
  <c r="O5" i="17"/>
  <c r="N6" i="17"/>
  <c r="O6" i="17"/>
  <c r="N7" i="17"/>
  <c r="O7" i="17"/>
  <c r="N8" i="17"/>
  <c r="O8" i="17"/>
  <c r="N9" i="17"/>
  <c r="O9" i="17"/>
  <c r="N10" i="17"/>
  <c r="O10" i="17"/>
  <c r="N11" i="17"/>
  <c r="O11" i="17"/>
  <c r="N12" i="17"/>
  <c r="O12" i="17"/>
  <c r="O5" i="14"/>
  <c r="K5" i="4"/>
  <c r="A4" i="14"/>
  <c r="M5" i="14"/>
  <c r="H5" i="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B19" i="11"/>
  <c r="B17" i="11"/>
  <c r="J211" i="7"/>
  <c r="F54" i="7"/>
  <c r="E54" i="7"/>
  <c r="A63" i="11"/>
  <c r="E49" i="7"/>
  <c r="E48" i="7"/>
  <c r="G49" i="7"/>
  <c r="G48" i="7"/>
  <c r="B41" i="11"/>
  <c r="B31" i="11"/>
  <c r="C7" i="4"/>
  <c r="A4" i="4"/>
  <c r="A1" i="4"/>
  <c r="A1" i="14"/>
  <c r="A2" i="7"/>
  <c r="I164"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8" i="7"/>
  <c r="G142" i="7"/>
  <c r="E47" i="7"/>
  <c r="E46" i="7"/>
  <c r="E45" i="7"/>
  <c r="I173" i="7"/>
  <c r="J173" i="7"/>
  <c r="G46" i="7"/>
  <c r="E34" i="7"/>
  <c r="E33" i="7"/>
  <c r="B50" i="14"/>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I73" i="7"/>
  <c r="E32" i="7"/>
  <c r="F27" i="1"/>
  <c r="I27" i="1"/>
  <c r="I25" i="1"/>
  <c r="F25" i="1"/>
  <c r="H19" i="1"/>
  <c r="J27" i="1"/>
  <c r="J25" i="1"/>
  <c r="G27" i="1"/>
  <c r="G25" i="1"/>
  <c r="I19" i="1"/>
  <c r="E22" i="1"/>
  <c r="D22" i="1"/>
  <c r="I20" i="1"/>
  <c r="H20" i="1"/>
  <c r="E44" i="7"/>
  <c r="G47" i="7"/>
  <c r="J74" i="7"/>
  <c r="J73" i="7"/>
  <c r="G45" i="7"/>
  <c r="G44" i="7"/>
  <c r="K12" i="4"/>
  <c r="G12" i="4"/>
  <c r="B29" i="11"/>
  <c r="B27" i="11"/>
  <c r="B25" i="11"/>
  <c r="B23" i="11"/>
  <c r="N12" i="14"/>
  <c r="C49" i="14"/>
  <c r="A48" i="14"/>
  <c r="B33" i="11"/>
  <c r="F47" i="14"/>
  <c r="Q43" i="14"/>
  <c r="O42" i="14"/>
  <c r="P42"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V3" i="5"/>
  <c r="U3" i="5"/>
  <c r="I123" i="7"/>
  <c r="I87" i="7"/>
  <c r="I86" i="7"/>
  <c r="B35" i="11"/>
  <c r="A3" i="7"/>
  <c r="E31" i="7"/>
  <c r="G65" i="7"/>
  <c r="G156" i="7"/>
  <c r="G157" i="7"/>
  <c r="G162" i="7"/>
  <c r="A3" i="1"/>
  <c r="A4" i="1"/>
  <c r="D5" i="1"/>
  <c r="F5" i="1"/>
  <c r="H40" i="1"/>
  <c r="B42" i="1"/>
  <c r="A3" i="4"/>
  <c r="G48" i="4"/>
  <c r="A50" i="4"/>
  <c r="C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O13" i="5"/>
  <c r="R36" i="5"/>
  <c r="O16" i="5"/>
  <c r="O36" i="5"/>
  <c r="O41" i="5"/>
  <c r="O42"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Q42" i="14"/>
  <c r="O43"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alcChain>
</file>

<file path=xl/comments1.xml><?xml version="1.0" encoding="utf-8"?>
<comments xmlns="http://schemas.openxmlformats.org/spreadsheetml/2006/main">
  <authors>
    <author>Karl Jindrak</author>
  </authors>
  <commentList>
    <comment ref="B3" authorId="0">
      <text>
        <r>
          <rPr>
            <b/>
            <sz val="9"/>
            <color indexed="81"/>
            <rFont val="Arial"/>
          </rPr>
          <t xml:space="preserve">PLEASE USE THE DROP DOWN MENU!
</t>
        </r>
        <r>
          <rPr>
            <sz val="9"/>
            <color indexed="81"/>
            <rFont val="Arial"/>
          </rPr>
          <t xml:space="preserve">
</t>
        </r>
      </text>
    </comment>
    <comment ref="B5" authorId="0">
      <text>
        <r>
          <rPr>
            <b/>
            <sz val="9"/>
            <color indexed="81"/>
            <rFont val="Arial"/>
          </rPr>
          <t xml:space="preserve">PLEASE USE THE DROP DOWN MENU!
</t>
        </r>
        <r>
          <rPr>
            <sz val="9"/>
            <color indexed="81"/>
            <rFont val="Arial"/>
          </rPr>
          <t xml:space="preserve">
</t>
        </r>
      </text>
    </comment>
    <comment ref="B7" authorId="0">
      <text>
        <r>
          <rPr>
            <b/>
            <sz val="9"/>
            <color indexed="81"/>
            <rFont val="Arial"/>
          </rPr>
          <t>PLEASE USE THE DROP DOWN MENU!</t>
        </r>
        <r>
          <rPr>
            <sz val="9"/>
            <color indexed="81"/>
            <rFont val="Arial"/>
          </rPr>
          <t xml:space="preserve">
</t>
        </r>
      </text>
    </comment>
    <comment ref="B43" authorId="0">
      <text>
        <r>
          <rPr>
            <b/>
            <sz val="9"/>
            <color indexed="81"/>
            <rFont val="Arial"/>
          </rPr>
          <t>PLEASE USE THE DROP DOWN MENU!</t>
        </r>
        <r>
          <rPr>
            <sz val="9"/>
            <color indexed="81"/>
            <rFont val="Arial"/>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rPr>
          <t>PLEASE USE THE DROP DOWN MENU!</t>
        </r>
        <r>
          <rPr>
            <sz val="9"/>
            <color indexed="81"/>
            <rFont val="Arial"/>
          </rPr>
          <t xml:space="preserve">
</t>
        </r>
      </text>
    </comment>
    <comment ref="B59" authorId="0">
      <text>
        <r>
          <rPr>
            <b/>
            <sz val="9"/>
            <color indexed="81"/>
            <rFont val="Arial"/>
          </rPr>
          <t>PLEASE USE THE DROP DOWN MENU!</t>
        </r>
        <r>
          <rPr>
            <sz val="9"/>
            <color indexed="81"/>
            <rFont val="Arial"/>
          </rPr>
          <t xml:space="preserve">
</t>
        </r>
      </text>
    </comment>
    <comment ref="B61" authorId="0">
      <text>
        <r>
          <rPr>
            <b/>
            <sz val="9"/>
            <color indexed="81"/>
            <rFont val="Arial"/>
          </rPr>
          <t>PLEASE USE THE DROP DOWN MENU!</t>
        </r>
        <r>
          <rPr>
            <sz val="9"/>
            <color indexed="81"/>
            <rFont val="Arial"/>
          </rPr>
          <t xml:space="preserve">
</t>
        </r>
      </text>
    </comment>
    <comment ref="B63" authorId="0">
      <text>
        <r>
          <rPr>
            <b/>
            <sz val="9"/>
            <color indexed="81"/>
            <rFont val="Arial"/>
          </rPr>
          <t>PLEASE USE THE DROP DOWN MENU!</t>
        </r>
        <r>
          <rPr>
            <sz val="9"/>
            <color indexed="81"/>
            <rFont val="Arial"/>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<sst xmlns="http://schemas.openxmlformats.org/spreadsheetml/2006/main" count="998" uniqueCount="613">
  <si>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</si>
  <si>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</si>
  <si>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</si>
  <si>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</si>
  <si>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</si>
  <si>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</si>
  <si>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</si>
  <si>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</si>
  <si>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</si>
  <si>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</si>
  <si>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</si>
  <si>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</si>
  <si>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</si>
  <si>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</si>
  <si>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</si>
  <si>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</si>
  <si>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</si>
  <si>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</si>
  <si>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</si>
  <si>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</si>
  <si>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</si>
  <si>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</si>
  <si>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</si>
  <si>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</si>
  <si>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</si>
  <si>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</si>
  <si>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</si>
  <si>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</si>
  <si>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</si>
  <si>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</si>
  <si>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</si>
  <si>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</si>
  <si>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</si>
  <si>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</si>
  <si>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</si>
  <si>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</si>
  <si>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</si>
  <si>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</si>
  <si>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</si>
  <si>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</si>
  <si>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</si>
  <si>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</si>
  <si>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</si>
  <si>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</si>
  <si>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</si>
  <si>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</si>
  <si>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</si>
  <si>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</si>
  <si>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</si>
  <si>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</si>
  <si>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</si>
  <si>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</si>
  <si>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</si>
  <si>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</si>
  <si>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</si>
  <si>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</si>
  <si>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</si>
  <si>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</si>
  <si>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</si>
  <si>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</si>
  <si>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</si>
  <si>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</si>
  <si>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</si>
  <si>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</si>
  <si>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</si>
  <si>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</si>
  <si>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</si>
  <si>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</si>
  <si>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</si>
  <si>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</si>
  <si>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</si>
  <si>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</si>
  <si>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</si>
  <si>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</si>
  <si>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</si>
  <si>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</si>
  <si>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</si>
  <si>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</si>
  <si>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</si>
  <si>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</si>
  <si>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</si>
  <si>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</si>
  <si>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</si>
  <si>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</si>
  <si>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</si>
  <si>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</si>
  <si>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</si>
  <si>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</si>
  <si>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</si>
  <si>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</si>
  <si>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</si>
  <si>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</si>
  <si>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</si>
  <si>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</si>
  <si>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</si>
  <si>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</si>
  <si>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</si>
  <si>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</si>
  <si>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</si>
  <si>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</si>
  <si>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</si>
  <si>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</si>
  <si>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</si>
  <si>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</si>
  <si>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</si>
  <si>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</si>
  <si>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</si>
  <si>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</si>
  <si>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</si>
  <si>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</si>
  <si>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</si>
  <si>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</si>
  <si>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</si>
  <si>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</si>
  <si>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</si>
  <si>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</si>
  <si>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</si>
  <si>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</si>
  <si>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</si>
  <si>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</si>
  <si>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</si>
  <si>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</si>
  <si>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</si>
  <si>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</si>
  <si>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</si>
  <si>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</si>
  <si>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</si>
  <si>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</si>
  <si>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</si>
  <si>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</si>
  <si>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</si>
  <si>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</si>
  <si>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</si>
  <si>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</si>
  <si>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</si>
  <si>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</si>
  <si>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</si>
  <si>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</si>
  <si>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</si>
  <si>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</si>
  <si>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</si>
  <si>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</si>
  <si>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</si>
  <si>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</si>
  <si>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</si>
  <si>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</si>
  <si>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</si>
  <si>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</si>
  <si>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</si>
  <si>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</si>
  <si>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</si>
  <si>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</si>
  <si>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</si>
  <si>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</si>
  <si>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</si>
  <si>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</si>
  <si>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</si>
  <si>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</si>
  <si>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</si>
  <si>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</si>
  <si>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</si>
  <si>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</si>
  <si>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</si>
  <si>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</si>
  <si>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</si>
  <si>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</si>
  <si>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</si>
  <si>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</si>
  <si>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</si>
  <si>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</si>
  <si>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</si>
  <si>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</si>
  <si>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</si>
  <si>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</si>
  <si>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</si>
  <si>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</si>
  <si>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</si>
  <si>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</si>
  <si>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</si>
  <si>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</si>
  <si>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</si>
  <si>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</si>
  <si>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</si>
  <si>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</si>
  <si>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</si>
  <si>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</si>
  <si>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</si>
  <si>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</si>
  <si>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</si>
  <si>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</si>
  <si>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</si>
  <si>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</si>
  <si>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</si>
  <si>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</si>
  <si>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</si>
  <si>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</si>
  <si>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</si>
  <si>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</si>
  <si>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</si>
  <si>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</si>
  <si>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</si>
  <si>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</si>
  <si>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</si>
  <si>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</si>
  <si>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</si>
  <si>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</si>
  <si>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</si>
  <si>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</si>
  <si>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</si>
  <si>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</si>
  <si>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</si>
  <si>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</si>
  <si>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</si>
  <si>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</si>
  <si>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</si>
  <si>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</si>
  <si>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</si>
  <si>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</si>
  <si>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</si>
  <si>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</si>
  <si>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</si>
  <si>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</si>
  <si>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</si>
  <si>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</si>
  <si>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</si>
  <si>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</si>
  <si>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</si>
  <si>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</si>
  <si>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</si>
  <si>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</si>
  <si>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</si>
  <si>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</si>
  <si>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</si>
  <si>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</si>
  <si>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</si>
  <si>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</si>
  <si>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</si>
  <si>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</si>
  <si>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</si>
  <si>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</si>
  <si>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</si>
  <si>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</si>
  <si>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</si>
  <si>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</si>
  <si>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</si>
  <si>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</si>
  <si>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</si>
  <si>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</si>
  <si>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</si>
  <si>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</si>
  <si>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</si>
  <si>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</si>
  <si>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</si>
  <si>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</si>
  <si>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</si>
  <si>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</si>
  <si>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</si>
  <si>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</si>
  <si>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</si>
  <si>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</si>
  <si>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</si>
  <si>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</si>
  <si>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</si>
  <si>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</si>
  <si>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</si>
  <si>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</si>
  <si>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</si>
  <si>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</si>
  <si>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</si>
  <si>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</si>
  <si>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</si>
  <si>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</si>
  <si>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</si>
  <si>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</si>
  <si>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</si>
  <si>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</si>
  <si>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</si>
  <si>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</si>
  <si>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</si>
  <si>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</si>
  <si>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</si>
  <si>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</si>
  <si>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</si>
  <si>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</si>
  <si>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</si>
  <si>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</si>
  <si>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</si>
  <si>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</si>
  <si>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</si>
  <si>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</si>
  <si>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</si>
  <si>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</si>
  <si>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</si>
  <si>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</si>
  <si>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</si>
  <si>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</si>
  <si>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</si>
  <si>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</si>
  <si>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</si>
  <si>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</si>
  <si>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</si>
  <si>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</si>
  <si>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</si>
  <si>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</si>
  <si>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</si>
  <si>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</si>
  <si>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</si>
  <si>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</si>
  <si>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</si>
  <si>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</si>
  <si>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</si>
  <si>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</si>
  <si>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</si>
  <si>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</si>
  <si>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</si>
  <si>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</si>
  <si>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</si>
  <si>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</si>
  <si>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</si>
  <si>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</si>
  <si>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</si>
  <si>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</si>
  <si>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</si>
  <si>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</si>
  <si>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</si>
  <si>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</si>
  <si>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</si>
  <si>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</si>
  <si>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</si>
  <si>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</si>
  <si>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</si>
  <si>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</si>
  <si>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</si>
  <si>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</si>
  <si>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</si>
  <si>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</si>
  <si>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</si>
  <si>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</si>
  <si>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</si>
  <si>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</si>
  <si>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</si>
  <si>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</si>
  <si>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</si>
  <si>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</si>
  <si>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</si>
  <si>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</si>
  <si>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</si>
  <si>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</si>
  <si>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</si>
  <si>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</si>
  <si>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</si>
  <si>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</si>
  <si>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</si>
  <si>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</si>
  <si>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</si>
  <si>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</si>
  <si>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</si>
  <si>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</si>
  <si>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</si>
  <si>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</si>
  <si>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</si>
  <si>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</si>
  <si>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</si>
  <si>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</si>
  <si>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</si>
  <si>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</si>
  <si>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</si>
  <si>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</si>
  <si>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</si>
  <si>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</si>
  <si>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</si>
  <si>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</si>
  <si>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</si>
  <si>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</si>
  <si>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</si>
  <si>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</si>
  <si>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</si>
  <si>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</si>
  <si>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</si>
  <si>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</si>
  <si>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</si>
  <si>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</si>
  <si>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</si>
  <si>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</si>
  <si>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</si>
  <si>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</si>
  <si>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</si>
  <si>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</si>
  <si>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</si>
  <si>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</si>
  <si>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</si>
  <si>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</si>
  <si>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</si>
  <si>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</si>
  <si>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</si>
  <si>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</si>
  <si>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</si>
  <si>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</si>
  <si>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</si>
  <si>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</si>
  <si>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</si>
  <si>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</si>
  <si>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</si>
  <si>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</si>
  <si>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</si>
  <si>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</si>
  <si>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</si>
  <si>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</si>
  <si>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</si>
  <si>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</si>
  <si>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</si>
  <si>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</si>
  <si>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</si>
  <si>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</si>
  <si>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</si>
  <si>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</si>
  <si>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</si>
  <si>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</si>
  <si>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</si>
  <si>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</si>
  <si>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</si>
  <si>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</si>
  <si>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</si>
  <si>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</si>
  <si>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</si>
  <si>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</si>
  <si>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</si>
  <si>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</si>
  <si>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</si>
  <si>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</si>
  <si>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</si>
  <si>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</si>
  <si>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</si>
  <si>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</si>
  <si>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</si>
  <si>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</si>
  <si>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</si>
  <si>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rPr>
      <t>MS/WS - MD/WD</t>
    </r>
    <r>
      <rPr>
        <sz val="10"/>
        <color theme="0"/>
        <rFont val="Verdana"/>
      </rPr>
      <t xml:space="preserve"> - opt. U21MS/U21WS)                             Regular (</t>
    </r>
    <r>
      <rPr>
        <b/>
        <sz val="10"/>
        <color theme="0"/>
        <rFont val="Verdana"/>
      </rPr>
      <t xml:space="preserve">MS/WS - MD/WD - </t>
    </r>
    <r>
      <rPr>
        <sz val="10"/>
        <color theme="0"/>
        <rFont val="Verdana"/>
      </rPr>
      <t xml:space="preserve">opt. U21MS/U21WS)              Challenge </t>
    </r>
    <r>
      <rPr>
        <b/>
        <sz val="10"/>
        <color theme="0"/>
        <rFont val="Verdana"/>
      </rPr>
      <t xml:space="preserve">(MS/WS - MD/WD - U21MS/U21WS)      </t>
    </r>
    <r>
      <rPr>
        <sz val="10"/>
        <color theme="0"/>
        <rFont val="Verdana"/>
      </rPr>
      <t xml:space="preserve">                   WTGF</t>
    </r>
    <r>
      <rPr>
        <b/>
        <sz val="10"/>
        <color theme="0"/>
        <rFont val="Verdana"/>
      </rPr>
      <t xml:space="preserve"> (MS/WS - MD/WD - U21MS/U21WS)</t>
    </r>
    <r>
      <rPr>
        <sz val="10"/>
        <color theme="0"/>
        <rFont val="Verdana"/>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</si>
  <si>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</si>
  <si>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</si>
  <si>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</si>
  <si>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</si>
  <si>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</si>
  <si>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</si>
  <si>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</si>
  <si>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</si>
  <si>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</si>
  <si>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</si>
  <si>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</si>
  <si>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</si>
  <si>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</si>
  <si>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</si>
  <si>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</si>
  <si>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</si>
  <si>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</si>
  <si>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</si>
  <si>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</si>
  <si>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</si>
  <si>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</si>
  <si>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</si>
  <si>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</si>
  <si>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</si>
  <si>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</si>
  <si>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</si>
  <si>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</si>
  <si>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</si>
  <si>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</si>
  <si>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</si>
  <si>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</si>
  <si>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</si>
  <si>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</si>
  <si>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</si>
  <si>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</si>
  <si>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</si>
  <si>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</si>
  <si>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</si>
  <si>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</si>
  <si>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</si>
  <si>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</si>
  <si>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</si>
  <si>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</si>
  <si>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</si>
  <si>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</si>
  <si>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</si>
  <si>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</si>
  <si>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</si>
  <si>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</si>
  <si>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</si>
  <si>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</si>
  <si>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</si>
  <si>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</si>
  <si>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</si>
  <si>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</si>
  <si>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</si>
  <si>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</si>
  <si>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</si>
  <si>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</si>
  <si>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</si>
  <si>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</si>
  <si>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</si>
  <si>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</si>
  <si>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</si>
  <si>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</si>
  <si>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</si>
  <si>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</si>
  <si>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</si>
  <si>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</si>
  <si>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</si>
  <si>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</si>
  <si>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</si>
  <si>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</si>
  <si>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</si>
  <si>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</si>
  <si>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</si>
  <si>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</si>
  <si>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</si>
  <si>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</si>
  <si>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</si>
  <si>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</si>
  <si>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</si>
  <si>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</si>
  <si>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</si>
  <si>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</si>
  <si>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</si>
  <si>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</si>
  <si>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</si>
  <si>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</si>
  <si>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</si>
  <si>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</si>
  <si>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</si>
  <si>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</si>
  <si>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</si>
  <si>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</si>
  <si>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</si>
  <si>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</si>
  <si>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</si>
  <si>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</si>
  <si>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</si>
  <si>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</si>
  <si>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</si>
  <si>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</si>
  <si>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</si>
  <si>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</si>
  <si>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</si>
  <si>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</si>
  <si>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</si>
  <si>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</si>
  <si>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</si>
  <si>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</si>
  <si>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</si>
  <si>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</si>
  <si>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</si>
  <si>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</si>
  <si>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</si>
  <si>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</si>
  <si>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</si>
  <si>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</si>
  <si>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</si>
  <si>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</si>
  <si>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</si>
  <si>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</si>
  <si>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</si>
  <si>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</si>
  <si>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</si>
  <si>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</si>
  <si>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</si>
  <si>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</si>
  <si>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</si>
  <si>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</si>
  <si>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</si>
  <si>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</si>
  <si>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</si>
  <si>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</si>
  <si>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</si>
  <si>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</si>
  <si>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</si>
  <si>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</si>
  <si>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</si>
  <si>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</si>
  <si>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</si>
  <si>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</si>
  <si>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</si>
  <si>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</si>
  <si>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</si>
  <si>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</si>
  <si>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</si>
  <si>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The Table Tennis Association of Thailand</t>
  </si>
  <si>
    <t>Sports Authority of Thailand</t>
  </si>
  <si>
    <t>Ramkamheng rd. Huamark Bangkok ,Thailand</t>
  </si>
  <si>
    <t xml:space="preserve">+66 2170 9474
</t>
  </si>
  <si>
    <t>thailandopen2018@yahoo.com</t>
  </si>
  <si>
    <t>www.thailandtabletennis.com</t>
  </si>
  <si>
    <t>Mr. Sakul Ariyachotima</t>
  </si>
  <si>
    <t>+6696 645 1569</t>
  </si>
  <si>
    <t>coachsakul@yahoo.com</t>
  </si>
  <si>
    <t>Mr.Apithai Bumrungpanictarworn</t>
  </si>
  <si>
    <t>+6699 879 2935</t>
  </si>
  <si>
    <t>ap_j_th@hotmail.com</t>
  </si>
  <si>
    <t>Mr.Lau Pub Taai (SIN)</t>
  </si>
  <si>
    <t>joseph256_lau@yahoo.com.sg</t>
  </si>
  <si>
    <t>Fashion Island, Island Hall 3rd Floor</t>
  </si>
  <si>
    <t>587,589, 589/7-9 Ramintra Rd.</t>
  </si>
  <si>
    <t>Kannayao, Bangkok, Thailand 10230</t>
  </si>
  <si>
    <t>+662 947 5000</t>
  </si>
  <si>
    <t>www.fashionisland.co.th</t>
  </si>
  <si>
    <t>The Grand Four Wings Convention Hotel</t>
  </si>
  <si>
    <t>The Grand Four Wings Convention Hotel *****</t>
  </si>
  <si>
    <t>333 Srinakarin Road, Huamark, Bankapi, Bangkok 10240, THAILAND</t>
  </si>
  <si>
    <t>KASIKORN THAI BANK</t>
  </si>
  <si>
    <t>185/21 Moo3  Lat Phrao road, Khlong Chan, Bangkapi, Bangkok 10240</t>
  </si>
  <si>
    <t>0402666554</t>
  </si>
  <si>
    <t>KASITHBK</t>
  </si>
  <si>
    <t>Mr. Sakul Ariyachotima (Tournament Director)</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</si>
</sst>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0" x14ac:knownFonts="1">
    <font>
      <sz val="10"/>
      <name val="Arial"/>
    </font>
    <font>
      <b/>
      <sz val="10"/>
      <name val="Arial"/>
      <family val="2"/>
    </font>
    <font>
      <b/>
      <sz val="20"/>
      <name val="Verdana"/>
      <family val="2"/>
    </font>
    <font>
      <sz val="8"/>
      <name val="Arial"/>
      <family val="2"/>
    </font>
    <font>
      <b/>
      <sz val="12"/>
      <name val="Verdana"/>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ont>
    <font>
      <b/>
      <sz val="9"/>
      <color indexed="10"/>
      <name val="Verdana"/>
    </font>
    <font>
      <sz val="10"/>
      <color rgb="FFFF0000"/>
      <name val="Verdana"/>
    </font>
    <font>
      <sz val="10"/>
      <color theme="0"/>
      <name val="Arial"/>
    </font>
    <font>
      <sz val="12"/>
      <color theme="0"/>
      <name val="Arial"/>
    </font>
    <font>
      <sz val="10"/>
      <name val="Arial"/>
      <family val="2"/>
    </font>
    <font>
      <b/>
      <sz val="18"/>
      <name val="Verdana"/>
    </font>
    <font>
      <b/>
      <sz val="10"/>
      <color theme="0"/>
      <name val="Verdana"/>
    </font>
    <font>
      <sz val="9"/>
      <color indexed="81"/>
      <name val="Arial"/>
    </font>
    <font>
      <b/>
      <sz val="9"/>
      <color indexed="81"/>
      <name val="Arial"/>
    </font>
    <font>
      <b/>
      <sz val="10"/>
      <color rgb="FFFF0000"/>
      <name val="Arial"/>
    </font>
    <font>
      <b/>
      <i/>
      <sz val="8"/>
      <color rgb="FFFF0000"/>
      <name val="Verdana"/>
    </font>
    <font>
      <u/>
      <sz val="10"/>
      <color indexed="12"/>
      <name val="Verdana"/>
    </font>
    <font>
      <b/>
      <sz val="9"/>
      <name val="Verdana"/>
    </font>
    <font>
      <b/>
      <sz val="9"/>
      <color rgb="FFFF0000"/>
      <name val="Verdana"/>
    </font>
    <font>
      <b/>
      <i/>
      <sz val="22"/>
      <color indexed="9"/>
      <name val="Verdana"/>
    </font>
    <font>
      <b/>
      <i/>
      <sz val="22"/>
      <color theme="0"/>
      <name val="Verdana"/>
    </font>
    <font>
      <b/>
      <sz val="14"/>
      <name val="Verdana"/>
    </font>
    <font>
      <b/>
      <i/>
      <sz val="12"/>
      <color theme="1"/>
      <name val="Verdana"/>
    </font>
    <font>
      <sz val="10"/>
      <color rgb="FF0000FF"/>
      <name val="Verdana"/>
    </font>
    <font>
      <b/>
      <sz val="14"/>
      <color theme="0"/>
      <name val="Verdana"/>
    </font>
    <font>
      <sz val="10"/>
      <color theme="0"/>
      <name val="Verdana"/>
    </font>
    <font>
      <b/>
      <i/>
      <sz val="12"/>
      <color theme="0"/>
      <name val="Verdana"/>
    </font>
    <font>
      <b/>
      <i/>
      <sz val="12"/>
      <name val="Verdana"/>
    </font>
    <font>
      <u/>
      <sz val="10"/>
      <color theme="0"/>
      <name val="Verdana"/>
    </font>
    <font>
      <b/>
      <i/>
      <u/>
      <sz val="12"/>
      <color theme="1"/>
      <name val="Verdana"/>
    </font>
    <font>
      <u/>
      <sz val="10"/>
      <name val="Verdana"/>
    </font>
    <font>
      <b/>
      <i/>
      <sz val="10"/>
      <color rgb="FFDD0806"/>
      <name val="Verdana"/>
      <family val="2"/>
    </font>
    <font>
      <b/>
      <u/>
      <sz val="12"/>
      <color indexed="12"/>
      <name val="Verdana"/>
    </font>
    <font>
      <b/>
      <sz val="10"/>
      <color rgb="FF004D40"/>
      <name val="Verdana"/>
    </font>
    <font>
      <b/>
      <sz val="9"/>
      <color indexed="9"/>
      <name val="Verdana"/>
    </font>
    <font>
      <b/>
      <sz val="11"/>
      <name val="Verdana"/>
    </font>
    <font>
      <b/>
      <sz val="12"/>
      <color rgb="FF004D40"/>
      <name val="Verdana"/>
      <family val="2"/>
    </font>
    <font>
      <sz val="9"/>
      <color theme="0"/>
      <name val="Verdana"/>
    </font>
    <font>
      <b/>
      <i/>
      <sz val="9"/>
      <name val="Verdana"/>
    </font>
    <font>
      <i/>
      <sz val="10"/>
      <color theme="0"/>
      <name val="Verdana"/>
    </font>
    <font>
      <b/>
      <i/>
      <sz val="20"/>
      <color indexed="9"/>
      <name val="Verdana"/>
    </font>
    <font>
      <b/>
      <i/>
      <sz val="10"/>
      <color rgb="FFFF0000"/>
      <name val="Verdana"/>
    </font>
    <font>
      <b/>
      <u/>
      <sz val="9"/>
      <color rgb="FFFF0000"/>
      <name val="Verdana"/>
    </font>
    <font>
      <sz val="10"/>
      <name val="Exo 2 Bold Expanded"/>
    </font>
    <font>
      <sz val="11"/>
      <name val="Exo 2 Regular Expanded"/>
    </font>
    <font>
      <b/>
      <sz val="11"/>
      <color theme="0"/>
      <name val="Verdana"/>
    </font>
    <font>
      <sz val="16"/>
      <name val="Arial"/>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ont>
    <font>
      <b/>
      <i/>
      <u/>
      <sz val="11"/>
      <color rgb="FFFF0000"/>
      <name val="Verdana"/>
    </font>
    <font>
      <sz val="11"/>
      <name val="Verdana"/>
    </font>
    <font>
      <b/>
      <sz val="11"/>
      <color rgb="FFFF0000"/>
      <name val="Verdana"/>
    </font>
    <font>
      <sz val="11"/>
      <color rgb="FFFF0000"/>
      <name val="Verdana"/>
    </font>
    <font>
      <sz val="13"/>
      <name val="Arial"/>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57">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3" fillId="0" borderId="0" xfId="0" applyFont="1" applyAlignment="1">
      <alignment horizontal="right" wrapText="1" shrinkToFit="1"/>
    </xf>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93" fillId="14" borderId="14" xfId="0" applyFont="1" applyFill="1" applyBorder="1" applyAlignment="1" applyProtection="1">
      <alignment horizontal="center" vertical="top" shrinkToFit="1"/>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0" fillId="0" borderId="0" xfId="2" applyFont="1" applyBorder="1" applyAlignment="1" applyProtection="1">
      <alignment horizontal="left" vertical="top"/>
    </xf>
    <xf numFmtId="0" fontId="91" fillId="0" borderId="0" xfId="2" applyFont="1" applyBorder="1" applyAlignment="1" applyProtection="1">
      <alignment horizontal="right" vertical="top" wrapTex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93" fillId="14" borderId="0" xfId="0" applyFont="1" applyFill="1" applyBorder="1" applyAlignment="1" applyProtection="1">
      <alignment horizontal="center" vertical="top"/>
      <protection locked="0"/>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3" fillId="13" borderId="0" xfId="2" applyFont="1" applyFill="1" applyBorder="1" applyAlignment="1" applyProtection="1">
      <alignment horizontal="center" vertical="top"/>
    </xf>
    <xf numFmtId="49" fontId="93" fillId="14" borderId="0" xfId="0" applyNumberFormat="1" applyFont="1" applyFill="1" applyBorder="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93" fillId="13" borderId="9"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0" fontId="93" fillId="0" borderId="0" xfId="2" applyFont="1" applyFill="1" applyBorder="1" applyAlignment="1" applyProtection="1">
      <alignment horizontal="center" vertical="top"/>
    </xf>
    <xf numFmtId="49" fontId="99" fillId="14" borderId="0" xfId="1" applyNumberFormat="1" applyFont="1" applyFill="1" applyBorder="1" applyAlignment="1" applyProtection="1">
      <alignment horizontal="center" vertical="top"/>
      <protection locked="0"/>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Border="1" applyAlignment="1" applyProtection="1">
      <alignment horizontal="right" vertical="center"/>
    </xf>
    <xf numFmtId="0" fontId="93" fillId="14" borderId="9" xfId="2" applyFont="1" applyFill="1" applyBorder="1" applyAlignment="1" applyProtection="1">
      <alignment horizontal="center" vertical="top"/>
      <protection locked="0"/>
    </xf>
    <xf numFmtId="0" fontId="91" fillId="13" borderId="11" xfId="2" applyFont="1" applyFill="1" applyBorder="1" applyAlignment="1" applyProtection="1">
      <alignment horizontal="left" vertical="top" shrinkToFit="1"/>
    </xf>
    <xf numFmtId="0" fontId="57" fillId="15" borderId="0" xfId="2" applyFont="1" applyFill="1" applyBorder="1" applyAlignment="1" applyProtection="1">
      <alignment horizontal="center"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0" xfId="2" applyFont="1" applyFill="1" applyBorder="1" applyAlignment="1" applyProtection="1">
      <alignment horizontal="right" vertical="top" wrapText="1"/>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91" fillId="15" borderId="0" xfId="2" applyFont="1" applyFill="1" applyBorder="1" applyAlignment="1" applyProtection="1">
      <alignment horizontal="right" vertical="top" wrapText="1" shrinkToFit="1"/>
    </xf>
    <xf numFmtId="164" fontId="101" fillId="14" borderId="0" xfId="2" applyNumberFormat="1" applyFont="1" applyFill="1" applyBorder="1" applyAlignment="1" applyProtection="1">
      <alignment horizontal="center" vertical="top"/>
      <protection locked="0"/>
    </xf>
    <xf numFmtId="0" fontId="93" fillId="14" borderId="11" xfId="0" applyFont="1" applyFill="1" applyBorder="1" applyAlignment="1" applyProtection="1">
      <alignment horizontal="left"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9" fillId="14" borderId="0" xfId="0" applyFont="1" applyFill="1" applyBorder="1" applyAlignment="1" applyProtection="1">
      <alignment horizontal="center" vertical="top"/>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0" fontId="91" fillId="15" borderId="0" xfId="2" applyFont="1" applyFill="1" applyBorder="1" applyAlignment="1" applyProtection="1">
      <alignment horizontal="left" vertical="top"/>
    </xf>
    <xf numFmtId="0" fontId="91" fillId="0" borderId="9" xfId="2" applyFont="1" applyBorder="1" applyAlignment="1" applyProtection="1">
      <alignment horizontal="left" vertical="top" wrapText="1"/>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0" xfId="2" applyFont="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164" fontId="125" fillId="0" borderId="0" xfId="2" applyNumberFormat="1" applyFont="1" applyBorder="1" applyAlignment="1" applyProtection="1">
      <alignment horizontal="center" vertical="top"/>
      <protection locked="0"/>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93" fillId="14" borderId="0" xfId="0" applyFont="1" applyFill="1" applyBorder="1" applyAlignment="1" applyProtection="1">
      <alignment horizontal="center" vertical="top" wrapText="1"/>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protection locked="0"/>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93"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0">
    <cellStyle name="Besuchter Link" xfId="3" builtinId="9" hidden="1"/>
    <cellStyle name="Besuchter Link" xfId="4" builtinId="9" hidden="1"/>
    <cellStyle name="Besuchter Link" xfId="5" builtinId="9" hidden="1"/>
    <cellStyle name="Besuchter Link" xfId="6" builtinId="9" hidden="1"/>
    <cellStyle name="Besuchter Link" xfId="7" builtinId="9" hidden="1"/>
    <cellStyle name="Besuchter Link" xfId="8" builtinId="9" hidden="1"/>
    <cellStyle name="Besuchter Link" xfId="9" builtinId="9" hidden="1"/>
    <cellStyle name="Besuchter Link" xfId="10" builtinId="9" hidden="1"/>
    <cellStyle name="Besuchter Link" xfId="11" builtinId="9" hidden="1"/>
    <cellStyle name="Besuchter Link" xfId="12" builtinId="9" hidden="1"/>
    <cellStyle name="Besuchter Link" xfId="13" builtinId="9" hidden="1"/>
    <cellStyle name="Besuchter Link" xfId="14" builtinId="9" hidden="1"/>
    <cellStyle name="Besuchter Link" xfId="15" builtinId="9" hidden="1"/>
    <cellStyle name="Besuchter Link" xfId="16" builtinId="9" hidden="1"/>
    <cellStyle name="Besuchter Link" xfId="17" builtinId="9" hidden="1"/>
    <cellStyle name="Besuchter Link" xfId="18" builtinId="9" hidden="1"/>
    <cellStyle name="Besuchter Link" xfId="19" builtinId="9" hidden="1"/>
    <cellStyle name="Besuchter Link" xfId="20" builtinId="9" hidden="1"/>
    <cellStyle name="Besuchter Link" xfId="21" builtinId="9" hidden="1"/>
    <cellStyle name="Besuchter Link" xfId="22" builtinId="9" hidden="1"/>
    <cellStyle name="Besuchter Link" xfId="23" builtinId="9" hidden="1"/>
    <cellStyle name="Besuchter Link" xfId="24" builtinId="9" hidden="1"/>
    <cellStyle name="Besuchter Link" xfId="25" builtinId="9" hidden="1"/>
    <cellStyle name="Besuchter Link" xfId="26" builtinId="9" hidden="1"/>
    <cellStyle name="Besuchter Link" xfId="27" builtinId="9" hidden="1"/>
    <cellStyle name="Besuchter Link" xfId="28" builtinId="9" hidden="1"/>
    <cellStyle name="Besuchter Link" xfId="29" builtinId="9" hidden="1"/>
    <cellStyle name="Besuchter Link" xfId="30" builtinId="9" hidden="1"/>
    <cellStyle name="Besuchter Link" xfId="31" builtinId="9" hidden="1"/>
    <cellStyle name="Besuchter Link" xfId="32" builtinId="9" hidden="1"/>
    <cellStyle name="Besuchter Link" xfId="33" builtinId="9" hidden="1"/>
    <cellStyle name="Besuchter Link" xfId="34" builtinId="9" hidden="1"/>
    <cellStyle name="Besuchter Link" xfId="35" builtinId="9" hidden="1"/>
    <cellStyle name="Besuchter Link" xfId="36" builtinId="9" hidden="1"/>
    <cellStyle name="Besuchter Link" xfId="37" builtinId="9" hidden="1"/>
    <cellStyle name="Besuchter Link" xfId="38" builtinId="9" hidden="1"/>
    <cellStyle name="Besuchter Link" xfId="39" builtinId="9" hidden="1"/>
    <cellStyle name="Besuchter Link" xfId="40" builtinId="9" hidden="1"/>
    <cellStyle name="Besuchter Link" xfId="41" builtinId="9" hidden="1"/>
    <cellStyle name="Besuchter Link" xfId="42" builtinId="9" hidden="1"/>
    <cellStyle name="Besuchter Link" xfId="43" builtinId="9" hidden="1"/>
    <cellStyle name="Besuchter Link" xfId="44" builtinId="9" hidden="1"/>
    <cellStyle name="Besuchter Link" xfId="45" builtinId="9" hidden="1"/>
    <cellStyle name="Besuchter Link" xfId="46" builtinId="9" hidden="1"/>
    <cellStyle name="Besuchter Link" xfId="47" builtinId="9" hidden="1"/>
    <cellStyle name="Besuchter Link" xfId="48" builtinId="9" hidden="1"/>
    <cellStyle name="Besuchter Link" xfId="49" builtinId="9" hidden="1"/>
    <cellStyle name="Besuchter Link" xfId="50" builtinId="9" hidden="1"/>
    <cellStyle name="Besuchter Link" xfId="51" builtinId="9" hidden="1"/>
    <cellStyle name="Besuchter Link" xfId="52" builtinId="9" hidden="1"/>
    <cellStyle name="Besuchter Link" xfId="53" builtinId="9" hidden="1"/>
    <cellStyle name="Besuchter Link" xfId="54" builtinId="9" hidden="1"/>
    <cellStyle name="Besuchter Link" xfId="55" builtinId="9" hidden="1"/>
    <cellStyle name="Besuchter Link" xfId="56" builtinId="9" hidden="1"/>
    <cellStyle name="Besuchter Link" xfId="57" builtinId="9" hidden="1"/>
    <cellStyle name="Besuchter Link" xfId="58" builtinId="9" hidden="1"/>
    <cellStyle name="Besuchter Link" xfId="59" builtinId="9" hidden="1"/>
    <cellStyle name="Besuchter Link" xfId="60" builtinId="9" hidden="1"/>
    <cellStyle name="Besuchter Link" xfId="61" builtinId="9" hidden="1"/>
    <cellStyle name="Besuchter Link" xfId="62" builtinId="9" hidden="1"/>
    <cellStyle name="Besuchter Link" xfId="63" builtinId="9" hidden="1"/>
    <cellStyle name="Besuchter Link" xfId="64" builtinId="9" hidden="1"/>
    <cellStyle name="Besuchter Link" xfId="65" builtinId="9" hidden="1"/>
    <cellStyle name="Besuchter Link" xfId="66" builtinId="9" hidden="1"/>
    <cellStyle name="Besuchter Link" xfId="67" builtinId="9" hidden="1"/>
    <cellStyle name="Besuchter Link" xfId="68" builtinId="9" hidden="1"/>
    <cellStyle name="Besuchter Link" xfId="69" builtinId="9" hidden="1"/>
    <cellStyle name="Besuchter Link" xfId="70" builtinId="9" hidden="1"/>
    <cellStyle name="Besuchter Link" xfId="71" builtinId="9" hidden="1"/>
    <cellStyle name="Besuchter Link" xfId="72" builtinId="9" hidden="1"/>
    <cellStyle name="Besuchter Link" xfId="73" builtinId="9" hidden="1"/>
    <cellStyle name="Besuchter Link" xfId="74" builtinId="9" hidden="1"/>
    <cellStyle name="Besuchter Link" xfId="75" builtinId="9" hidden="1"/>
    <cellStyle name="Besuchter Link" xfId="76" builtinId="9" hidden="1"/>
    <cellStyle name="Besuchter Link" xfId="77" builtinId="9" hidden="1"/>
    <cellStyle name="Besuchter Link" xfId="78" builtinId="9" hidden="1"/>
    <cellStyle name="Besuchter Link" xfId="79" builtinId="9" hidden="1"/>
    <cellStyle name="Besuchter Link" xfId="80" builtinId="9" hidden="1"/>
    <cellStyle name="Besuchter Link" xfId="81" builtinId="9" hidden="1"/>
    <cellStyle name="Besuchter Link" xfId="82" builtinId="9" hidden="1"/>
    <cellStyle name="Besuchter Link" xfId="83" builtinId="9" hidden="1"/>
    <cellStyle name="Besuchter Link" xfId="84" builtinId="9" hidden="1"/>
    <cellStyle name="Besuchter Link" xfId="85" builtinId="9" hidden="1"/>
    <cellStyle name="Besuchter Link" xfId="86" builtinId="9" hidden="1"/>
    <cellStyle name="Besuchter Link" xfId="87" builtinId="9" hidden="1"/>
    <cellStyle name="Besuchter Link" xfId="88" builtinId="9" hidden="1"/>
    <cellStyle name="Besuchter Link" xfId="89" builtinId="9" hidden="1"/>
    <cellStyle name="Besuchter Link" xfId="90" builtinId="9" hidden="1"/>
    <cellStyle name="Besuchter Link" xfId="91" builtinId="9" hidden="1"/>
    <cellStyle name="Besuchter Link" xfId="92" builtinId="9" hidden="1"/>
    <cellStyle name="Besuchter Link" xfId="93" builtinId="9" hidden="1"/>
    <cellStyle name="Besuchter Link" xfId="94" builtinId="9" hidden="1"/>
    <cellStyle name="Besuchter Link" xfId="95" builtinId="9" hidden="1"/>
    <cellStyle name="Besuchter Link" xfId="96" builtinId="9" hidden="1"/>
    <cellStyle name="Besuchter Link" xfId="97" builtinId="9" hidden="1"/>
    <cellStyle name="Besuchter Link" xfId="98" builtinId="9" hidden="1"/>
    <cellStyle name="Besuchter Link" xfId="99" builtinId="9" hidden="1"/>
    <cellStyle name="Besuchter Link" xfId="100" builtinId="9" hidden="1"/>
    <cellStyle name="Besuchter Link" xfId="101" builtinId="9" hidden="1"/>
    <cellStyle name="Besuchter Link" xfId="102" builtinId="9" hidden="1"/>
    <cellStyle name="Besuchter Link" xfId="103" builtinId="9" hidden="1"/>
    <cellStyle name="Besuchter Link" xfId="104" builtinId="9" hidden="1"/>
    <cellStyle name="Besuchter Link" xfId="105" builtinId="9" hidden="1"/>
    <cellStyle name="Besuchter Link" xfId="106" builtinId="9" hidden="1"/>
    <cellStyle name="Besuchter Link" xfId="107" builtinId="9" hidden="1"/>
    <cellStyle name="Besuchter Link" xfId="108" builtinId="9" hidden="1"/>
    <cellStyle name="Besuchter Link" xfId="109" builtinId="9" hidden="1"/>
    <cellStyle name="Besuchter Link" xfId="110" builtinId="9" hidden="1"/>
    <cellStyle name="Besuchter Link" xfId="111" builtinId="9" hidden="1"/>
    <cellStyle name="Besuchter Link" xfId="112" builtinId="9" hidden="1"/>
    <cellStyle name="Besuchter Link" xfId="113" builtinId="9" hidden="1"/>
    <cellStyle name="Besuchter Link" xfId="114" builtinId="9" hidden="1"/>
    <cellStyle name="Besuchter Link" xfId="115" builtinId="9" hidden="1"/>
    <cellStyle name="Besuchter Link" xfId="116" builtinId="9" hidden="1"/>
    <cellStyle name="Besuchter Link" xfId="117" builtinId="9" hidden="1"/>
    <cellStyle name="Besuchter Link" xfId="118" builtinId="9" hidden="1"/>
    <cellStyle name="Besuchter Link" xfId="119" builtinId="9" hidden="1"/>
    <cellStyle name="Besuchter Link" xfId="120" builtinId="9" hidden="1"/>
    <cellStyle name="Besuchter Link" xfId="121" builtinId="9" hidden="1"/>
    <cellStyle name="Besuchter Link" xfId="122" builtinId="9" hidden="1"/>
    <cellStyle name="Besuchter Link" xfId="123" builtinId="9" hidden="1"/>
    <cellStyle name="Besuchter Link" xfId="124" builtinId="9" hidden="1"/>
    <cellStyle name="Besuchter Link" xfId="125" builtinId="9" hidden="1"/>
    <cellStyle name="Besuchter Link" xfId="126" builtinId="9" hidden="1"/>
    <cellStyle name="Besuchter Link" xfId="127" builtinId="9" hidden="1"/>
    <cellStyle name="Besuchter Link" xfId="128" builtinId="9" hidden="1"/>
    <cellStyle name="Besuchter Link" xfId="129" builtinId="9" hidden="1"/>
    <cellStyle name="Besuchter Link" xfId="130" builtinId="9" hidden="1"/>
    <cellStyle name="Besuchter Link" xfId="131" builtinId="9" hidden="1"/>
    <cellStyle name="Besuchter Link" xfId="132" builtinId="9" hidden="1"/>
    <cellStyle name="Besuchter Link" xfId="133" builtinId="9" hidden="1"/>
    <cellStyle name="Besuchter Link" xfId="134" builtinId="9" hidden="1"/>
    <cellStyle name="Besuchter Link" xfId="135" builtinId="9" hidden="1"/>
    <cellStyle name="Besuchter Link" xfId="136" builtinId="9" hidden="1"/>
    <cellStyle name="Besuchter Link" xfId="137" builtinId="9" hidden="1"/>
    <cellStyle name="Besuchter Link" xfId="138" builtinId="9" hidden="1"/>
    <cellStyle name="Besuchter Link" xfId="139" builtinId="9" hidden="1"/>
    <cellStyle name="Besuchter Link" xfId="140" builtinId="9" hidden="1"/>
    <cellStyle name="Besuchter Link" xfId="141" builtinId="9" hidden="1"/>
    <cellStyle name="Besuchter Link" xfId="142" builtinId="9" hidden="1"/>
    <cellStyle name="Besuchter Link" xfId="143" builtinId="9" hidden="1"/>
    <cellStyle name="Besuchter Link" xfId="144" builtinId="9" hidden="1"/>
    <cellStyle name="Besuchter Link" xfId="145" builtinId="9" hidden="1"/>
    <cellStyle name="Besuchter Link" xfId="146" builtinId="9" hidden="1"/>
    <cellStyle name="Besuchter Link" xfId="147" builtinId="9" hidden="1"/>
    <cellStyle name="Besuchter Link" xfId="148" builtinId="9" hidden="1"/>
    <cellStyle name="Besuchter Link" xfId="149" builtinId="9" hidden="1"/>
    <cellStyle name="Besuchter Link" xfId="150" builtinId="9" hidden="1"/>
    <cellStyle name="Besuchter Link" xfId="151" builtinId="9" hidden="1"/>
    <cellStyle name="Besuchter Link" xfId="152" builtinId="9" hidden="1"/>
    <cellStyle name="Besuchter Link" xfId="153" builtinId="9" hidden="1"/>
    <cellStyle name="Besuchter Link" xfId="154" builtinId="9" hidden="1"/>
    <cellStyle name="Besuchter Link" xfId="155" builtinId="9" hidden="1"/>
    <cellStyle name="Besuchter Link" xfId="156" builtinId="9" hidden="1"/>
    <cellStyle name="Besuchter Link" xfId="157" builtinId="9" hidden="1"/>
    <cellStyle name="Besuchter Link" xfId="158" builtinId="9" hidden="1"/>
    <cellStyle name="Besuchter Link" xfId="159" builtinId="9" hidden="1"/>
    <cellStyle name="Besuchter Link" xfId="160" builtinId="9" hidden="1"/>
    <cellStyle name="Besuchter Link" xfId="161" builtinId="9" hidden="1"/>
    <cellStyle name="Besuchter Link" xfId="162" builtinId="9" hidden="1"/>
    <cellStyle name="Besuchter Link" xfId="163" builtinId="9" hidden="1"/>
    <cellStyle name="Besuchter Link" xfId="164" builtinId="9" hidden="1"/>
    <cellStyle name="Besuchter Link" xfId="165" builtinId="9" hidden="1"/>
    <cellStyle name="Besuchter Link" xfId="166" builtinId="9" hidden="1"/>
    <cellStyle name="Besuchter Link" xfId="167" builtinId="9" hidden="1"/>
    <cellStyle name="Besuchter Link" xfId="168" builtinId="9" hidden="1"/>
    <cellStyle name="Besuchter Link" xfId="169" builtinId="9" hidden="1"/>
    <cellStyle name="Besuchter Link" xfId="170" builtinId="9" hidden="1"/>
    <cellStyle name="Besuchter Link" xfId="171" builtinId="9" hidden="1"/>
    <cellStyle name="Besuchter Link" xfId="172" builtinId="9" hidden="1"/>
    <cellStyle name="Besuchter Link" xfId="173" builtinId="9" hidden="1"/>
    <cellStyle name="Besuchter Link" xfId="174" builtinId="9" hidden="1"/>
    <cellStyle name="Besuchter Link" xfId="175" builtinId="9" hidden="1"/>
    <cellStyle name="Besuchter Link" xfId="176" builtinId="9" hidden="1"/>
    <cellStyle name="Besuchter Link" xfId="177" builtinId="9" hidden="1"/>
    <cellStyle name="Besuchter Link" xfId="178" builtinId="9" hidden="1"/>
    <cellStyle name="Besuchter Link" xfId="179" builtinId="9" hidden="1"/>
    <cellStyle name="Besuchter Link" xfId="180" builtinId="9" hidden="1"/>
    <cellStyle name="Besuchter Link" xfId="181" builtinId="9" hidden="1"/>
    <cellStyle name="Besuchter Link" xfId="182" builtinId="9" hidden="1"/>
    <cellStyle name="Besuchter Link" xfId="183" builtinId="9" hidden="1"/>
    <cellStyle name="Besuchter Link" xfId="184" builtinId="9" hidden="1"/>
    <cellStyle name="Besuchter Link" xfId="185" builtinId="9" hidden="1"/>
    <cellStyle name="Besuchter Link" xfId="186" builtinId="9" hidden="1"/>
    <cellStyle name="Besuchter Link" xfId="187" builtinId="9" hidden="1"/>
    <cellStyle name="Besuchter Link" xfId="188" builtinId="9" hidden="1"/>
    <cellStyle name="Besuchter Link" xfId="189" builtinId="9" hidden="1"/>
    <cellStyle name="Besuchter Link" xfId="190" builtinId="9" hidden="1"/>
    <cellStyle name="Besuchter Link" xfId="191" builtinId="9" hidden="1"/>
    <cellStyle name="Besuchter Link" xfId="192" builtinId="9" hidden="1"/>
    <cellStyle name="Besuchter Link" xfId="193" builtinId="9" hidden="1"/>
    <cellStyle name="Besuchter Link" xfId="194" builtinId="9" hidden="1"/>
    <cellStyle name="Besuchter Link" xfId="195" builtinId="9" hidden="1"/>
    <cellStyle name="Besuchter Link" xfId="196" builtinId="9" hidden="1"/>
    <cellStyle name="Besuchter Link" xfId="197" builtinId="9" hidden="1"/>
    <cellStyle name="Besuchter Link" xfId="198" builtinId="9" hidden="1"/>
    <cellStyle name="Besuchter Link" xfId="199" builtinId="9" hidden="1"/>
    <cellStyle name="Besuchter Link" xfId="200" builtinId="9" hidden="1"/>
    <cellStyle name="Besuchter Link" xfId="201" builtinId="9" hidden="1"/>
    <cellStyle name="Besuchter Link" xfId="202" builtinId="9" hidden="1"/>
    <cellStyle name="Besuchter Link" xfId="203" builtinId="9" hidden="1"/>
    <cellStyle name="Besuchter Link" xfId="204" builtinId="9" hidden="1"/>
    <cellStyle name="Besuchter Link" xfId="205" builtinId="9" hidden="1"/>
    <cellStyle name="Besuchter Link" xfId="206" builtinId="9" hidden="1"/>
    <cellStyle name="Besuchter Link" xfId="207" builtinId="9" hidden="1"/>
    <cellStyle name="Besuchter Link" xfId="208" builtinId="9" hidden="1"/>
    <cellStyle name="Besuchter Link" xfId="209" builtinId="9" hidden="1"/>
    <cellStyle name="Besuchter Link" xfId="210" builtinId="9" hidden="1"/>
    <cellStyle name="Besuchter Link" xfId="211" builtinId="9" hidden="1"/>
    <cellStyle name="Besuchter Link" xfId="212" builtinId="9" hidden="1"/>
    <cellStyle name="Besuchter Link" xfId="213" builtinId="9" hidden="1"/>
    <cellStyle name="Besuchter Link" xfId="214"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1" builtinId="9" hidden="1"/>
    <cellStyle name="Besuchter Link" xfId="252" builtinId="9" hidden="1"/>
    <cellStyle name="Besuchter Link" xfId="253" builtinId="9" hidden="1"/>
    <cellStyle name="Besuchter Link" xfId="254" builtinId="9" hidden="1"/>
    <cellStyle name="Besuchter Link" xfId="255" builtinId="9" hidden="1"/>
    <cellStyle name="Besuchter Link" xfId="256" builtinId="9" hidden="1"/>
    <cellStyle name="Besuchter Link" xfId="257" builtinId="9" hidden="1"/>
    <cellStyle name="Besuchter Link" xfId="258" builtinId="9" hidden="1"/>
    <cellStyle name="Besuchter Link" xfId="259" builtinId="9" hidden="1"/>
    <cellStyle name="Besuchter Link" xfId="260" builtinId="9" hidden="1"/>
    <cellStyle name="Besuchter Link" xfId="261" builtinId="9" hidden="1"/>
    <cellStyle name="Besuchter Link" xfId="262" builtinId="9" hidden="1"/>
    <cellStyle name="Besuchter Link" xfId="263" builtinId="9" hidden="1"/>
    <cellStyle name="Besuchter Link" xfId="264" builtinId="9" hidden="1"/>
    <cellStyle name="Besuchter Link" xfId="265" builtinId="9" hidden="1"/>
    <cellStyle name="Besuchter Link" xfId="266" builtinId="9" hidden="1"/>
    <cellStyle name="Besuchter Link" xfId="267" builtinId="9" hidden="1"/>
    <cellStyle name="Besuchter Link" xfId="268" builtinId="9" hidden="1"/>
    <cellStyle name="Besuchter Link" xfId="269" builtinId="9" hidden="1"/>
    <cellStyle name="Besuchter Link" xfId="270" builtinId="9" hidden="1"/>
    <cellStyle name="Besuchter Link" xfId="271" builtinId="9" hidden="1"/>
    <cellStyle name="Besuchter Link" xfId="272" builtinId="9" hidden="1"/>
    <cellStyle name="Besuchter Link" xfId="273" builtinId="9" hidden="1"/>
    <cellStyle name="Besuchter Link" xfId="274" builtinId="9" hidden="1"/>
    <cellStyle name="Besuchter Link" xfId="275" builtinId="9" hidden="1"/>
    <cellStyle name="Besuchter Link" xfId="276" builtinId="9" hidden="1"/>
    <cellStyle name="Besuchter Link" xfId="277" builtinId="9" hidden="1"/>
    <cellStyle name="Besuchter Link" xfId="278" builtinId="9" hidden="1"/>
    <cellStyle name="Besuchter Link" xfId="279" builtinId="9" hidden="1"/>
    <cellStyle name="Besuchter Link" xfId="280" builtinId="9" hidden="1"/>
    <cellStyle name="Besuchter Link" xfId="281" builtinId="9" hidden="1"/>
    <cellStyle name="Besuchter Link" xfId="282" builtinId="9" hidden="1"/>
    <cellStyle name="Besuchter Link" xfId="283"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Link" xfId="1" builtinId="8"/>
    <cellStyle name="Normal_Prospectus2007" xfId="2"/>
    <cellStyle name="Standard" xfId="0" builtinId="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xdr:cNvGrpSpPr/>
      </xdr:nvGrpSpPr>
      <xdr:grpSpPr>
        <a:xfrm>
          <a:off x="6134100" y="8966200"/>
          <a:ext cx="4414262" cy="264299"/>
          <a:chOff x="6134100" y="9410700"/>
          <a:chExt cx="4414262" cy="276999"/>
        </a:xfrm>
      </xdr:grpSpPr>
      <xdr:sp macro="" textlink="">
        <xdr:nvSpPr>
          <xdr:cNvPr id="16" name="TextBox 15"/>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1</xdr:colOff>
      <xdr:row>1</xdr:row>
      <xdr:rowOff>0</xdr:rowOff>
    </xdr:from>
    <xdr:to>
      <xdr:col>9</xdr:col>
      <xdr:colOff>1282701</xdr:colOff>
      <xdr:row>4</xdr:row>
      <xdr:rowOff>295656</xdr:rowOff>
    </xdr:to>
    <xdr:pic>
      <xdr:nvPicPr>
        <xdr:cNvPr id="2" name="Bild 1" descr="2018_THA_Challenge_header.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 y="76200"/>
          <a:ext cx="11671300" cy="14005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mailto:rcalin@ittf.com" TargetMode="External"/><Relationship Id="rId4" Type="http://schemas.openxmlformats.org/officeDocument/2006/relationships/hyperlink" Target="mailto:mdawlatly@ittf.com" TargetMode="External"/><Relationship Id="rId5" Type="http://schemas.openxmlformats.org/officeDocument/2006/relationships/hyperlink" Target="mailto:vicky@ittf.com" TargetMode="External"/><Relationship Id="rId6" Type="http://schemas.openxmlformats.org/officeDocument/2006/relationships/hyperlink" Target="../../../../../../Library/Containers/com.apple.mail/Data/Library/Mail%20Downloads/Library/Caches/TemporaryItems/Downloads/ganeshaniob@gmail.com" TargetMode="External"/><Relationship Id="rId7" Type="http://schemas.openxmlformats.org/officeDocument/2006/relationships/hyperlink" Target="../../../../../../Library/Containers/com.apple.mail/Data/Library/Mail%20Downloads/Library/Caches/TemporaryItems/Downloads/anlarro@gmail.com" TargetMode="External"/><Relationship Id="rId8" Type="http://schemas.openxmlformats.org/officeDocument/2006/relationships/hyperlink" Target="../../../../../../Library/Containers/com.apple.mail/Data/Library/Mail%20Downloads/Library/Caches/TemporaryItems/Downloads/adham-ashour@hotmail.com" TargetMode="External"/><Relationship Id="rId9" Type="http://schemas.openxmlformats.org/officeDocument/2006/relationships/vmlDrawing" Target="../drawings/vmlDrawing1.vml"/><Relationship Id="rId10" Type="http://schemas.openxmlformats.org/officeDocument/2006/relationships/comments" Target="../comments1.xml"/><Relationship Id="rId1" Type="http://schemas.openxmlformats.org/officeDocument/2006/relationships/hyperlink" Target="mailto:kjindrak@ittf.com" TargetMode="External"/><Relationship Id="rId2" Type="http://schemas.openxmlformats.org/officeDocument/2006/relationships/hyperlink" Target="mailto:dleroy@ittf.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1"/>
  <sheetViews>
    <sheetView workbookViewId="0">
      <pane xSplit="23840"/>
      <selection activeCell="E11" sqref="E11"/>
      <selection pane="topRight" activeCell="J2" sqref="J2"/>
    </sheetView>
  </sheetViews>
  <sheetFormatPr baseColWidth="10" defaultRowHeight="14" x14ac:dyDescent="0"/>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454</v>
      </c>
      <c r="E2" s="273" t="s">
        <v>351</v>
      </c>
      <c r="F2" s="274" t="s">
        <v>187</v>
      </c>
      <c r="G2" s="280" t="s">
        <v>368</v>
      </c>
      <c r="H2" s="279" t="s">
        <v>438</v>
      </c>
      <c r="I2" s="284">
        <f>INDEX($R$3:$R$17,MATCH(Prospectus!$E$60,Events!$Q$3:$Q$17,0))</f>
        <v>220</v>
      </c>
      <c r="J2" s="271" t="str">
        <f t="array" ref="J2">IFERROR(INDEX($D$2:$D$104,SMALL(IF('PLEASE FILL IN HERE FIRST!!!'!$B$5=$E$2:$E$104,MATCH(ROW($E$2:$E$104),ROW($E$2:$E$104)),""),ROW(G1))),"")</f>
        <v>Spala (POL) - ITTF CHALLENGE</v>
      </c>
      <c r="L2" s="271" t="s">
        <v>369</v>
      </c>
      <c r="M2" s="271" t="s">
        <v>321</v>
      </c>
      <c r="N2" s="424">
        <f>A2+1</f>
        <v>43173</v>
      </c>
      <c r="O2" s="424">
        <f>B2-2</f>
        <v>43174</v>
      </c>
    </row>
    <row r="3" spans="1:28" ht="16" customHeight="1">
      <c r="A3" s="276">
        <v>43187</v>
      </c>
      <c r="B3" s="276">
        <v>43191</v>
      </c>
      <c r="C3" s="273">
        <v>40000</v>
      </c>
      <c r="D3" s="272" t="s">
        <v>455</v>
      </c>
      <c r="E3" s="273" t="s">
        <v>351</v>
      </c>
      <c r="F3" s="274" t="s">
        <v>187</v>
      </c>
      <c r="G3" s="280" t="s">
        <v>368</v>
      </c>
      <c r="H3" s="279" t="s">
        <v>438</v>
      </c>
      <c r="I3" s="284">
        <f>INDEX($R$3:$R$17,MATCH(Prospectus!$E$60,Events!$Q$3:$Q$17,0))</f>
        <v>220</v>
      </c>
      <c r="J3" s="271" t="str">
        <f t="array" ref="J3">IFERROR(INDEX($D$2:$D$104,SMALL(IF('PLEASE FILL IN HERE FIRST!!!'!$B$5=$E$2:$E$104,MATCH(ROW($E$2:$E$104),ROW($E$2:$E$104)),""),ROW(G2))),"")</f>
        <v>Guadalajara (ESP) - ITTF CHALLENGE</v>
      </c>
      <c r="L3" s="271" t="s">
        <v>350</v>
      </c>
      <c r="M3" s="271" t="s">
        <v>322</v>
      </c>
      <c r="N3" s="424">
        <f t="shared" ref="N3:N12" si="0">A3+1</f>
        <v>43188</v>
      </c>
      <c r="O3" s="424">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220</v>
      </c>
      <c r="J4" s="271" t="str">
        <f t="array" ref="J4">IFERROR(INDEX($D$2:$D$104,SMALL(IF('PLEASE FILL IN HERE FIRST!!!'!$B$5=$E$2:$E$104,MATCH(ROW($E$2:$E$104),ROW($E$2:$E$104)),""),ROW(G3))),"")</f>
        <v>Otocec (SLO) - ITTF CHALLENGE</v>
      </c>
      <c r="L4" s="271" t="s">
        <v>351</v>
      </c>
      <c r="M4" s="271" t="s">
        <v>436</v>
      </c>
      <c r="N4" s="424">
        <f t="shared" si="0"/>
        <v>43193</v>
      </c>
      <c r="O4" s="424">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220</v>
      </c>
      <c r="J5" s="271" t="str">
        <f t="array" ref="J5">IFERROR(INDEX($D$2:$D$104,SMALL(IF('PLEASE FILL IN HERE FIRST!!!'!$B$5=$E$2:$E$104,MATCH(ROW($E$2:$E$104),ROW($E$2:$E$104)),""),ROW(G4))),"")</f>
        <v>Zagreb (CRO) - ITTF CHALLENGE</v>
      </c>
      <c r="L5" s="271" t="s">
        <v>362</v>
      </c>
      <c r="N5" s="424">
        <f t="shared" si="0"/>
        <v>43201</v>
      </c>
      <c r="O5" s="424">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220</v>
      </c>
      <c r="J6" s="271" t="str">
        <f t="array" ref="J6">IFERROR(INDEX($D$2:$D$104,SMALL(IF('PLEASE FILL IN HERE FIRST!!!'!$B$5=$E$2:$E$104,MATCH(ROW($E$2:$E$104),ROW($E$2:$E$104)),""),ROW(G5))),"")</f>
        <v>Bangkok (THA) - ITTF CHALLENGE</v>
      </c>
      <c r="N6" s="424">
        <f t="shared" si="0"/>
        <v>43237</v>
      </c>
      <c r="O6" s="424">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220</v>
      </c>
      <c r="J7" s="271" t="str">
        <f t="array" ref="J7">IFERROR(INDEX($D$2:$D$104,SMALL(IF('PLEASE FILL IN HERE FIRST!!!'!$B$5=$E$2:$E$104,MATCH(ROW($E$2:$E$104),ROW($E$2:$E$104)),""),ROW(G6))),"")</f>
        <v>Pyongyang (PRK) - ITTF CHALLENGE</v>
      </c>
      <c r="N7" s="424">
        <f t="shared" si="0"/>
        <v>43265</v>
      </c>
      <c r="O7" s="424">
        <f t="shared" si="1"/>
        <v>43266</v>
      </c>
      <c r="Q7" s="271">
        <v>12</v>
      </c>
      <c r="R7" s="411">
        <v>260</v>
      </c>
      <c r="S7" s="411"/>
      <c r="T7" s="411"/>
      <c r="U7" s="411"/>
      <c r="Y7" s="411"/>
      <c r="Z7" s="411"/>
      <c r="AA7" s="411"/>
      <c r="AB7" s="413"/>
    </row>
    <row r="8" spans="1:28">
      <c r="A8" s="276">
        <v>43320</v>
      </c>
      <c r="B8" s="276">
        <v>43324</v>
      </c>
      <c r="C8" s="273">
        <v>40000</v>
      </c>
      <c r="D8" s="272" t="s">
        <v>357</v>
      </c>
      <c r="E8" s="273" t="s">
        <v>351</v>
      </c>
      <c r="F8" s="274" t="s">
        <v>187</v>
      </c>
      <c r="G8" s="280" t="s">
        <v>368</v>
      </c>
      <c r="H8" s="279" t="s">
        <v>438</v>
      </c>
      <c r="I8" s="284">
        <f>INDEX($R$3:$R$17,MATCH(Prospectus!$E$60,Events!$Q$3:$Q$17,0))</f>
        <v>220</v>
      </c>
      <c r="J8" s="271" t="str">
        <f t="array" ref="J8">IFERROR(INDEX($D$2:$D$104,SMALL(IF('PLEASE FILL IN HERE FIRST!!!'!$B$5=$E$2:$E$104,MATCH(ROW($E$2:$E$104),ROW($E$2:$E$104)),""),ROW(G7))),"")</f>
        <v>Lagos (NGR) - ITTF CHALLENGE</v>
      </c>
      <c r="N8" s="424">
        <f t="shared" si="0"/>
        <v>43321</v>
      </c>
      <c r="O8" s="424">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220</v>
      </c>
      <c r="J9" s="271" t="str">
        <f t="array" ref="J9">IFERROR(INDEX($D$2:$D$104,SMALL(IF('PLEASE FILL IN HERE FIRST!!!'!$B$5=$E$2:$E$104,MATCH(ROW($E$2:$E$104),ROW($E$2:$E$104)),""),ROW(G8))),"")</f>
        <v>De Haan (BEL) - ITTF CHALLENGE</v>
      </c>
      <c r="N9" s="424">
        <f t="shared" si="0"/>
        <v>43397</v>
      </c>
      <c r="O9" s="424">
        <f t="shared" si="1"/>
        <v>43398</v>
      </c>
      <c r="Q9" s="271">
        <v>14</v>
      </c>
      <c r="R9" s="411">
        <v>300</v>
      </c>
      <c r="S9" s="411"/>
      <c r="T9" s="411"/>
      <c r="U9" s="411"/>
      <c r="Y9" s="411"/>
      <c r="Z9" s="411"/>
      <c r="AA9" s="411"/>
      <c r="AB9" s="411"/>
    </row>
    <row r="10" spans="1:28" ht="16" customHeight="1">
      <c r="A10" s="276">
        <v>43418</v>
      </c>
      <c r="B10" s="276">
        <v>43422</v>
      </c>
      <c r="C10" s="273">
        <v>40000</v>
      </c>
      <c r="D10" s="272" t="s">
        <v>352</v>
      </c>
      <c r="E10" s="273" t="s">
        <v>351</v>
      </c>
      <c r="F10" s="274" t="s">
        <v>187</v>
      </c>
      <c r="G10" s="280" t="s">
        <v>368</v>
      </c>
      <c r="H10" s="279" t="s">
        <v>438</v>
      </c>
      <c r="I10" s="284">
        <f>INDEX($R$3:$R$17,MATCH(Prospectus!$E$60,Events!$Q$3:$Q$17,0))</f>
        <v>220</v>
      </c>
      <c r="J10" s="271" t="str">
        <f t="array" ref="J10">IFERROR(INDEX($D$2:$D$104,SMALL(IF('PLEASE FILL IN HERE FIRST!!!'!$B$5=$E$2:$E$104,MATCH(ROW($E$2:$E$104),ROW($E$2:$E$104)),""),ROW(G9))),"")</f>
        <v>Minsk (BLR) - ITTF CHALLENGE</v>
      </c>
      <c r="N10" s="424">
        <f t="shared" si="0"/>
        <v>43419</v>
      </c>
      <c r="O10" s="424">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220</v>
      </c>
      <c r="J11" s="271" t="str">
        <f t="array" ref="J11">IFERROR(INDEX($D$2:$D$104,SMALL(IF('PLEASE FILL IN HERE FIRST!!!'!$B$5=$E$2:$E$104,MATCH(ROW($E$2:$E$104),ROW($E$2:$E$104)),""),ROW(G10))),"")</f>
        <v/>
      </c>
      <c r="N11" s="424">
        <f t="shared" si="0"/>
        <v>1</v>
      </c>
      <c r="O11" s="424">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220</v>
      </c>
      <c r="J12" s="271" t="str">
        <f t="array" ref="J12">IFERROR(INDEX($D$2:$D$104,SMALL(IF('PLEASE FILL IN HERE FIRST!!!'!$B$5=$E$2:$E$104,MATCH(ROW($E$2:$E$104),ROW($E$2:$E$104)),""),ROW(G11))),"")</f>
        <v/>
      </c>
      <c r="N12" s="424">
        <f t="shared" si="0"/>
        <v>1</v>
      </c>
      <c r="O12" s="424">
        <f t="shared" si="1"/>
        <v>-2</v>
      </c>
      <c r="Q12" s="410">
        <v>17</v>
      </c>
      <c r="R12" s="412">
        <v>360</v>
      </c>
      <c r="S12" s="412"/>
      <c r="T12" s="412"/>
      <c r="U12" s="412"/>
      <c r="X12" s="415"/>
      <c r="Y12" s="412"/>
      <c r="Z12" s="412"/>
      <c r="AA12" s="412"/>
      <c r="AB12" s="412"/>
    </row>
    <row r="13" spans="1:28">
      <c r="A13" s="267"/>
      <c r="B13" s="267"/>
      <c r="C13" s="268"/>
      <c r="D13" s="268"/>
      <c r="E13" s="268"/>
      <c r="F13" s="274"/>
      <c r="I13" s="284"/>
      <c r="N13" s="424"/>
      <c r="O13" s="424"/>
      <c r="Q13" s="271">
        <v>18</v>
      </c>
      <c r="R13" s="411">
        <v>380</v>
      </c>
      <c r="S13" s="411"/>
      <c r="T13" s="411"/>
      <c r="U13" s="411"/>
      <c r="Y13" s="411"/>
      <c r="Z13" s="411"/>
      <c r="AA13" s="411"/>
      <c r="AB13" s="411"/>
    </row>
    <row r="14" spans="1:28" ht="16" customHeight="1">
      <c r="A14" s="267"/>
      <c r="B14" s="267"/>
      <c r="C14" s="269"/>
      <c r="D14" s="268"/>
      <c r="E14" s="268"/>
      <c r="F14" s="274"/>
      <c r="I14" s="284"/>
      <c r="N14" s="424"/>
      <c r="O14" s="424"/>
      <c r="Q14" s="410">
        <v>19</v>
      </c>
      <c r="R14" s="412">
        <v>400</v>
      </c>
      <c r="S14" s="412"/>
      <c r="T14" s="412"/>
      <c r="U14" s="412"/>
      <c r="X14" s="415"/>
      <c r="Y14" s="412"/>
      <c r="Z14" s="412"/>
      <c r="AA14" s="412"/>
      <c r="AB14" s="412"/>
    </row>
    <row r="15" spans="1:28">
      <c r="F15" s="274"/>
      <c r="I15" s="284"/>
      <c r="N15" s="424"/>
      <c r="O15" s="424"/>
      <c r="Q15" s="271">
        <v>20</v>
      </c>
      <c r="R15" s="411">
        <v>420</v>
      </c>
      <c r="S15" s="411"/>
      <c r="T15" s="411"/>
      <c r="U15" s="411"/>
      <c r="Y15" s="411"/>
      <c r="Z15" s="411"/>
      <c r="AA15" s="411"/>
      <c r="AB15" s="411"/>
    </row>
    <row r="16" spans="1:28">
      <c r="F16" s="274"/>
      <c r="I16" s="284"/>
      <c r="N16" s="424"/>
      <c r="O16" s="424"/>
      <c r="Q16" s="410">
        <v>21</v>
      </c>
      <c r="R16" s="412">
        <v>440</v>
      </c>
    </row>
    <row r="17" spans="6:18">
      <c r="F17" s="274"/>
      <c r="I17" s="284"/>
      <c r="N17" s="424"/>
      <c r="O17" s="424"/>
      <c r="Q17" s="271">
        <v>22</v>
      </c>
      <c r="R17" s="411">
        <v>460</v>
      </c>
    </row>
    <row r="18" spans="6:18" ht="16" customHeight="1">
      <c r="F18" s="274"/>
      <c r="I18" s="284"/>
      <c r="N18" s="424"/>
      <c r="O18" s="424"/>
    </row>
    <row r="19" spans="6:18">
      <c r="F19" s="274"/>
      <c r="I19" s="284"/>
      <c r="N19" s="424"/>
      <c r="O19" s="424"/>
    </row>
    <row r="20" spans="6:18">
      <c r="F20" s="274"/>
      <c r="I20" s="284"/>
      <c r="N20" s="424"/>
      <c r="O20" s="424"/>
    </row>
    <row r="21" spans="6:18">
      <c r="F21" s="274"/>
      <c r="I21" s="284"/>
      <c r="N21" s="424"/>
      <c r="O21" s="424"/>
    </row>
    <row r="22" spans="6:18">
      <c r="F22" s="274"/>
      <c r="I22" s="284"/>
      <c r="N22" s="424"/>
      <c r="O22" s="424"/>
    </row>
    <row r="23" spans="6:18" ht="14" customHeight="1">
      <c r="F23" s="274"/>
      <c r="I23" s="284"/>
      <c r="N23" s="424"/>
      <c r="O23" s="424"/>
    </row>
    <row r="24" spans="6:18">
      <c r="F24" s="274"/>
      <c r="I24" s="284"/>
      <c r="N24" s="424"/>
      <c r="O24" s="424"/>
    </row>
    <row r="25" spans="6:18" ht="14" customHeight="1">
      <c r="F25" s="274"/>
      <c r="I25" s="284"/>
      <c r="N25" s="424"/>
      <c r="O25" s="424"/>
    </row>
    <row r="26" spans="6:18">
      <c r="F26" s="274"/>
      <c r="I26" s="284"/>
      <c r="N26" s="424"/>
      <c r="O26" s="424"/>
    </row>
    <row r="27" spans="6:18" ht="16" customHeight="1">
      <c r="F27" s="274"/>
      <c r="I27" s="284"/>
      <c r="N27" s="420"/>
      <c r="O27" s="420"/>
    </row>
    <row r="28" spans="6:18">
      <c r="F28" s="274"/>
      <c r="I28" s="284"/>
      <c r="N28" s="420"/>
      <c r="O28" s="420"/>
    </row>
    <row r="29" spans="6:18" ht="14" customHeight="1">
      <c r="F29" s="274"/>
      <c r="N29" s="420"/>
      <c r="O29" s="420"/>
    </row>
    <row r="30" spans="6:18">
      <c r="F30" s="275"/>
      <c r="N30" s="420"/>
      <c r="O30" s="420"/>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D7" sqref="A1:L138"/>
    </sheetView>
  </sheetViews>
  <sheetFormatPr baseColWidth="10" defaultColWidth="11.5" defaultRowHeight="12" x14ac:dyDescent="0"/>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9"/>
    </row>
    <row r="75" spans="1:12">
      <c r="A75" s="20">
        <v>74</v>
      </c>
      <c r="B75" s="76" t="s">
        <v>448</v>
      </c>
      <c r="C75" s="34" t="s">
        <v>301</v>
      </c>
      <c r="L75" s="409"/>
    </row>
    <row r="76" spans="1:12">
      <c r="A76" s="20">
        <v>75</v>
      </c>
      <c r="B76" s="76" t="s">
        <v>448</v>
      </c>
      <c r="C76" s="34" t="s">
        <v>420</v>
      </c>
      <c r="L76" s="409"/>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x14ac:dyDescent="0"/>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5"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6"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353</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43236</v>
      </c>
      <c r="C9" s="111" t="s">
        <v>108</v>
      </c>
      <c r="D9" s="186">
        <f>INDEX(Events!B2:B12,MATCH(B7,Events!D2:D12,0))</f>
        <v>43240</v>
      </c>
      <c r="E9" s="193"/>
      <c r="F9" s="101">
        <v>150</v>
      </c>
      <c r="G9" s="101">
        <v>160</v>
      </c>
      <c r="H9" s="101">
        <v>15</v>
      </c>
      <c r="I9" s="101">
        <v>16</v>
      </c>
      <c r="J9" s="280"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43206</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43216</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M14" s="107"/>
      <c r="N14" s="199"/>
      <c r="O14" s="104"/>
    </row>
    <row r="15" spans="1:26">
      <c r="A15" s="89" t="s">
        <v>49</v>
      </c>
      <c r="B15" s="92" t="s">
        <v>181</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0043 699 124 17 193</v>
      </c>
      <c r="C17" s="111"/>
      <c r="D17" s="111"/>
      <c r="E17" s="193"/>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kjindrak@ittf.com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The Table Tennis Association of Thailand</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+66 2170 9474_x000D__x000D_</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f>Prospectus!E12</f>
        <v>0</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thailandopen2018@yahoo.com</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f>Prospectus!G159</f>
        <v>43221</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f>Prospectus!G160</f>
        <v>43221</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43234</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hyperlink ref="W7" r:id="rId2"/>
    <hyperlink ref="W9" r:id="rId3"/>
    <hyperlink ref="W11" r:id="rId4"/>
    <hyperlink ref="W13" r:id="rId5"/>
    <hyperlink ref="W27" r:id="rId6"/>
    <hyperlink ref="W31" r:id="rId7"/>
    <hyperlink ref="W33" r:id="rId8"/>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1"/>
  <sheetViews>
    <sheetView showGridLines="0" topLeftCell="A36" zoomScaleSheetLayoutView="100" workbookViewId="0">
      <selection activeCell="I56" sqref="I56"/>
    </sheetView>
  </sheetViews>
  <sheetFormatPr baseColWidth="10" defaultRowHeight="13" x14ac:dyDescent="0"/>
  <cols>
    <col min="1" max="1" width="4.6640625" style="433" customWidth="1"/>
    <col min="2" max="2" width="26.83203125" style="433"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32" t="str">
        <f>'PLEASE FILL IN HERE FIRST!!!'!B3&amp;" "&amp;"["&amp;'PLEASE FILL IN HERE FIRST!!!'!B5&amp;"]"</f>
        <v>ITTF Challenge [Challenge]</v>
      </c>
      <c r="B2" s="532"/>
      <c r="C2" s="532"/>
      <c r="D2" s="532"/>
      <c r="E2" s="532"/>
      <c r="F2" s="532"/>
      <c r="G2" s="532"/>
      <c r="H2" s="532"/>
      <c r="I2" s="532"/>
      <c r="J2" s="532"/>
    </row>
    <row r="3" spans="1:10" ht="29" customHeight="1">
      <c r="A3" s="532" t="str">
        <f>'PLEASE FILL IN HERE FIRST!!!'!B7</f>
        <v>Bangkok (THA) - ITTF CHALLENGE</v>
      </c>
      <c r="B3" s="532"/>
      <c r="C3" s="532"/>
      <c r="D3" s="532"/>
      <c r="E3" s="532"/>
      <c r="F3" s="532"/>
      <c r="G3" s="532"/>
      <c r="H3" s="532"/>
      <c r="I3" s="532"/>
      <c r="J3" s="532"/>
    </row>
    <row r="4" spans="1:10" ht="29" customHeight="1">
      <c r="A4" s="427"/>
      <c r="B4" s="534" t="s">
        <v>197</v>
      </c>
      <c r="C4" s="534"/>
      <c r="D4" s="534"/>
      <c r="E4" s="534"/>
      <c r="F4" s="534"/>
      <c r="G4" s="534"/>
      <c r="H4" s="534"/>
      <c r="I4" s="534"/>
      <c r="J4" s="534"/>
    </row>
    <row r="5" spans="1:10" ht="29" customHeight="1">
      <c r="A5" s="428"/>
      <c r="B5" s="428"/>
      <c r="C5" s="428"/>
      <c r="D5" s="428"/>
      <c r="E5" s="428"/>
      <c r="F5" s="428"/>
      <c r="G5" s="428"/>
      <c r="H5" s="428"/>
      <c r="I5" s="428"/>
      <c r="J5" s="428"/>
    </row>
    <row r="6" spans="1:10" ht="22" customHeight="1">
      <c r="A6" s="533" t="s">
        <v>184</v>
      </c>
      <c r="B6" s="533"/>
      <c r="C6" s="533"/>
      <c r="D6" s="533"/>
      <c r="E6" s="533"/>
      <c r="F6" s="533"/>
      <c r="G6" s="533"/>
      <c r="H6" s="533"/>
      <c r="I6" s="533"/>
      <c r="J6" s="533"/>
    </row>
    <row r="7" spans="1:10" ht="16" customHeight="1">
      <c r="A7" s="468"/>
      <c r="B7" s="468"/>
      <c r="C7" s="468"/>
      <c r="D7" s="468"/>
      <c r="E7" s="468"/>
      <c r="F7" s="468"/>
      <c r="G7" s="468"/>
      <c r="H7" s="468"/>
      <c r="I7" s="468"/>
      <c r="J7" s="468"/>
    </row>
    <row r="8" spans="1:10" ht="13" customHeight="1">
      <c r="A8" s="429">
        <v>1</v>
      </c>
      <c r="B8" s="430" t="s">
        <v>140</v>
      </c>
      <c r="C8" s="289"/>
      <c r="D8" s="290">
        <v>1</v>
      </c>
      <c r="E8" s="483" t="s">
        <v>586</v>
      </c>
      <c r="F8" s="483"/>
      <c r="G8" s="483"/>
      <c r="H8" s="483"/>
      <c r="I8" s="483"/>
      <c r="J8" s="483"/>
    </row>
    <row r="9" spans="1:10" ht="13" customHeight="1">
      <c r="A9" s="431"/>
      <c r="B9" s="431"/>
      <c r="C9" s="291"/>
      <c r="D9" s="292">
        <v>2</v>
      </c>
      <c r="E9" s="478" t="s">
        <v>587</v>
      </c>
      <c r="F9" s="478"/>
      <c r="G9" s="478"/>
      <c r="H9" s="478"/>
      <c r="I9" s="478"/>
      <c r="J9" s="478"/>
    </row>
    <row r="10" spans="1:10" ht="13" customHeight="1">
      <c r="A10" s="431"/>
      <c r="B10" s="431"/>
      <c r="C10" s="291"/>
      <c r="D10" s="292">
        <v>3</v>
      </c>
      <c r="E10" s="482" t="s">
        <v>588</v>
      </c>
      <c r="F10" s="482"/>
      <c r="G10" s="482"/>
      <c r="H10" s="482"/>
      <c r="I10" s="482"/>
      <c r="J10" s="482"/>
    </row>
    <row r="11" spans="1:10" ht="13" customHeight="1">
      <c r="A11" s="431"/>
      <c r="B11" s="431"/>
      <c r="C11" s="291"/>
      <c r="D11" s="293" t="s">
        <v>141</v>
      </c>
      <c r="E11" s="478" t="s">
        <v>589</v>
      </c>
      <c r="F11" s="478"/>
      <c r="G11" s="478"/>
      <c r="H11" s="478"/>
      <c r="I11" s="478"/>
      <c r="J11" s="478"/>
    </row>
    <row r="12" spans="1:10" ht="13" customHeight="1">
      <c r="A12" s="431"/>
      <c r="B12" s="431"/>
      <c r="C12" s="291"/>
      <c r="D12" s="293" t="s">
        <v>107</v>
      </c>
      <c r="E12" s="482"/>
      <c r="F12" s="482"/>
      <c r="G12" s="482"/>
      <c r="H12" s="482"/>
      <c r="I12" s="482"/>
      <c r="J12" s="482"/>
    </row>
    <row r="13" spans="1:10" ht="13" customHeight="1">
      <c r="A13" s="431"/>
      <c r="B13" s="431"/>
      <c r="C13" s="291"/>
      <c r="D13" s="293" t="s">
        <v>217</v>
      </c>
      <c r="E13" s="490" t="s">
        <v>590</v>
      </c>
      <c r="F13" s="490"/>
      <c r="G13" s="490"/>
      <c r="H13" s="490"/>
      <c r="I13" s="490"/>
      <c r="J13" s="490"/>
    </row>
    <row r="14" spans="1:10" ht="13" customHeight="1">
      <c r="A14" s="432"/>
      <c r="B14" s="432"/>
      <c r="C14" s="295"/>
      <c r="D14" s="296" t="s">
        <v>331</v>
      </c>
      <c r="E14" s="487" t="s">
        <v>591</v>
      </c>
      <c r="F14" s="487"/>
      <c r="G14" s="487"/>
      <c r="H14" s="487"/>
      <c r="I14" s="487"/>
      <c r="J14" s="487"/>
    </row>
    <row r="15" spans="1:10" ht="10" customHeight="1">
      <c r="D15" s="297"/>
    </row>
    <row r="16" spans="1:10" ht="13" customHeight="1">
      <c r="A16" s="429" t="s">
        <v>13</v>
      </c>
      <c r="B16" s="430" t="s">
        <v>439</v>
      </c>
      <c r="C16" s="289"/>
      <c r="D16" s="417" t="s">
        <v>109</v>
      </c>
      <c r="E16" s="483" t="s">
        <v>592</v>
      </c>
      <c r="F16" s="483"/>
      <c r="G16" s="483"/>
      <c r="H16" s="483"/>
      <c r="I16" s="483"/>
      <c r="J16" s="483"/>
    </row>
    <row r="17" spans="1:11" ht="13" customHeight="1">
      <c r="A17" s="431"/>
      <c r="B17" s="431"/>
      <c r="C17" s="291"/>
      <c r="D17" s="293" t="s">
        <v>141</v>
      </c>
      <c r="E17" s="482" t="s">
        <v>593</v>
      </c>
      <c r="F17" s="482"/>
      <c r="G17" s="482"/>
      <c r="H17" s="482"/>
      <c r="I17" s="482"/>
      <c r="J17" s="482"/>
    </row>
    <row r="18" spans="1:11" ht="13" customHeight="1">
      <c r="A18" s="431"/>
      <c r="B18" s="431"/>
      <c r="C18" s="291"/>
      <c r="D18" s="293" t="s">
        <v>107</v>
      </c>
      <c r="E18" s="482"/>
      <c r="F18" s="482"/>
      <c r="G18" s="482"/>
      <c r="H18" s="482"/>
      <c r="I18" s="482"/>
      <c r="J18" s="482"/>
    </row>
    <row r="19" spans="1:11" ht="13" customHeight="1">
      <c r="A19" s="432"/>
      <c r="B19" s="432"/>
      <c r="C19" s="295"/>
      <c r="D19" s="296" t="s">
        <v>217</v>
      </c>
      <c r="E19" s="487" t="s">
        <v>594</v>
      </c>
      <c r="F19" s="487"/>
      <c r="G19" s="487"/>
      <c r="H19" s="487"/>
      <c r="I19" s="487"/>
      <c r="J19" s="487"/>
    </row>
    <row r="20" spans="1:11" ht="10" customHeight="1">
      <c r="D20" s="297"/>
    </row>
    <row r="21" spans="1:11" ht="13" customHeight="1">
      <c r="A21" s="429" t="s">
        <v>14</v>
      </c>
      <c r="B21" s="430" t="s">
        <v>15</v>
      </c>
      <c r="C21" s="289"/>
      <c r="D21" s="417" t="s">
        <v>109</v>
      </c>
      <c r="E21" s="483" t="s">
        <v>595</v>
      </c>
      <c r="F21" s="483"/>
      <c r="G21" s="483"/>
      <c r="H21" s="483"/>
      <c r="I21" s="483"/>
      <c r="J21" s="483"/>
    </row>
    <row r="22" spans="1:11" ht="13" customHeight="1">
      <c r="A22" s="431"/>
      <c r="B22" s="431"/>
      <c r="C22" s="291"/>
      <c r="D22" s="293" t="s">
        <v>141</v>
      </c>
      <c r="E22" s="482" t="s">
        <v>596</v>
      </c>
      <c r="F22" s="482"/>
      <c r="G22" s="482"/>
      <c r="H22" s="482"/>
      <c r="I22" s="482"/>
      <c r="J22" s="482"/>
    </row>
    <row r="23" spans="1:11" ht="13" customHeight="1">
      <c r="A23" s="431"/>
      <c r="B23" s="431"/>
      <c r="C23" s="291"/>
      <c r="D23" s="293" t="s">
        <v>107</v>
      </c>
      <c r="E23" s="482"/>
      <c r="F23" s="482"/>
      <c r="G23" s="482"/>
      <c r="H23" s="482"/>
      <c r="I23" s="482"/>
      <c r="J23" s="482"/>
    </row>
    <row r="24" spans="1:11" ht="13" customHeight="1">
      <c r="A24" s="432"/>
      <c r="B24" s="432"/>
      <c r="C24" s="295"/>
      <c r="D24" s="296" t="s">
        <v>217</v>
      </c>
      <c r="E24" s="487" t="s">
        <v>597</v>
      </c>
      <c r="F24" s="488"/>
      <c r="G24" s="488"/>
      <c r="H24" s="488"/>
      <c r="I24" s="488"/>
      <c r="J24" s="488"/>
    </row>
    <row r="25" spans="1:11" ht="10" customHeight="1">
      <c r="D25" s="297"/>
    </row>
    <row r="26" spans="1:11" ht="13" customHeight="1">
      <c r="A26" s="429" t="s">
        <v>20</v>
      </c>
      <c r="B26" s="430" t="s">
        <v>21</v>
      </c>
      <c r="C26" s="289"/>
      <c r="D26" s="417" t="s">
        <v>109</v>
      </c>
      <c r="E26" s="483" t="s">
        <v>598</v>
      </c>
      <c r="F26" s="483"/>
      <c r="G26" s="483"/>
      <c r="H26" s="483"/>
      <c r="I26" s="483"/>
      <c r="J26" s="483"/>
    </row>
    <row r="27" spans="1:11" ht="13" customHeight="1">
      <c r="A27" s="431"/>
      <c r="B27" s="431"/>
      <c r="C27" s="291"/>
      <c r="D27" s="293" t="s">
        <v>141</v>
      </c>
      <c r="E27" s="482"/>
      <c r="F27" s="482"/>
      <c r="G27" s="482"/>
      <c r="H27" s="482"/>
      <c r="I27" s="482"/>
      <c r="J27" s="482"/>
    </row>
    <row r="28" spans="1:11" ht="13" customHeight="1">
      <c r="A28" s="431"/>
      <c r="B28" s="431"/>
      <c r="C28" s="291"/>
      <c r="D28" s="293" t="s">
        <v>107</v>
      </c>
      <c r="E28" s="482"/>
      <c r="F28" s="482"/>
      <c r="G28" s="482"/>
      <c r="H28" s="482"/>
      <c r="I28" s="482"/>
      <c r="J28" s="482"/>
    </row>
    <row r="29" spans="1:11" ht="13" customHeight="1">
      <c r="A29" s="432"/>
      <c r="B29" s="432"/>
      <c r="C29" s="295"/>
      <c r="D29" s="296" t="s">
        <v>217</v>
      </c>
      <c r="E29" s="487" t="s">
        <v>599</v>
      </c>
      <c r="F29" s="488"/>
      <c r="G29" s="488"/>
      <c r="H29" s="488"/>
      <c r="I29" s="488"/>
      <c r="J29" s="488"/>
    </row>
    <row r="30" spans="1:11" ht="10" customHeight="1">
      <c r="A30" s="341"/>
      <c r="B30" s="341"/>
      <c r="C30" s="286"/>
      <c r="D30" s="298"/>
      <c r="E30" s="299"/>
      <c r="F30" s="300"/>
      <c r="G30" s="300"/>
      <c r="H30" s="300"/>
      <c r="I30" s="300"/>
      <c r="J30" s="300"/>
      <c r="K30" s="301"/>
    </row>
    <row r="31" spans="1:11" ht="13" customHeight="1">
      <c r="A31" s="429">
        <v>3</v>
      </c>
      <c r="B31" s="430" t="s">
        <v>169</v>
      </c>
      <c r="C31" s="289"/>
      <c r="D31" s="417" t="s">
        <v>109</v>
      </c>
      <c r="E31" s="486" t="str">
        <f>'PLEASE FILL IN HERE FIRST!!!'!B15</f>
        <v>Karl JINDRAK</v>
      </c>
      <c r="F31" s="486"/>
      <c r="G31" s="486"/>
      <c r="H31" s="486"/>
      <c r="I31" s="486"/>
      <c r="J31" s="486"/>
    </row>
    <row r="32" spans="1:11" ht="13" customHeight="1">
      <c r="A32" s="431"/>
      <c r="B32" s="431"/>
      <c r="C32" s="291"/>
      <c r="D32" s="293" t="s">
        <v>141</v>
      </c>
      <c r="E32" s="481" t="str">
        <f>'PLEASE FILL IN HERE FIRST!!!'!B17</f>
        <v>0043 699 124 17 193</v>
      </c>
      <c r="F32" s="481"/>
      <c r="G32" s="481"/>
      <c r="H32" s="481"/>
      <c r="I32" s="481"/>
      <c r="J32" s="481"/>
    </row>
    <row r="33" spans="1:10" ht="13" customHeight="1">
      <c r="A33" s="431"/>
      <c r="B33" s="431"/>
      <c r="C33" s="291"/>
      <c r="D33" s="293" t="s">
        <v>107</v>
      </c>
      <c r="E33" s="481" t="str">
        <f>'PLEASE FILL IN HERE FIRST!!!'!B19</f>
        <v>no Fax</v>
      </c>
      <c r="F33" s="481"/>
      <c r="G33" s="481"/>
      <c r="H33" s="481"/>
      <c r="I33" s="481"/>
      <c r="J33" s="481"/>
    </row>
    <row r="34" spans="1:10" ht="13" customHeight="1">
      <c r="A34" s="432"/>
      <c r="B34" s="432"/>
      <c r="C34" s="295"/>
      <c r="D34" s="296" t="s">
        <v>217</v>
      </c>
      <c r="E34" s="484" t="str">
        <f>'PLEASE FILL IN HERE FIRST!!!'!B21</f>
        <v>kjindrak@ittf.com</v>
      </c>
      <c r="F34" s="485"/>
      <c r="G34" s="485"/>
      <c r="H34" s="485"/>
      <c r="I34" s="485"/>
      <c r="J34" s="485"/>
    </row>
    <row r="35" spans="1:10" ht="10" customHeight="1">
      <c r="D35" s="297"/>
    </row>
    <row r="36" spans="1:10" ht="13" customHeight="1">
      <c r="A36" s="429">
        <v>4</v>
      </c>
      <c r="B36" s="430" t="s">
        <v>142</v>
      </c>
      <c r="C36" s="289"/>
      <c r="D36" s="290">
        <v>1</v>
      </c>
      <c r="E36" s="483" t="s">
        <v>600</v>
      </c>
      <c r="F36" s="483"/>
      <c r="G36" s="483"/>
      <c r="H36" s="483"/>
      <c r="I36" s="483"/>
      <c r="J36" s="483"/>
    </row>
    <row r="37" spans="1:10" ht="13" customHeight="1">
      <c r="A37" s="431"/>
      <c r="B37" s="431"/>
      <c r="C37" s="291"/>
      <c r="D37" s="292">
        <v>2</v>
      </c>
      <c r="E37" s="478" t="s">
        <v>601</v>
      </c>
      <c r="F37" s="478"/>
      <c r="G37" s="478"/>
      <c r="H37" s="478"/>
      <c r="I37" s="478"/>
      <c r="J37" s="478"/>
    </row>
    <row r="38" spans="1:10" ht="13" customHeight="1">
      <c r="A38" s="431"/>
      <c r="B38" s="431"/>
      <c r="C38" s="291"/>
      <c r="D38" s="292">
        <v>3</v>
      </c>
      <c r="E38" s="478" t="s">
        <v>602</v>
      </c>
      <c r="F38" s="478"/>
      <c r="G38" s="478"/>
      <c r="H38" s="478"/>
      <c r="I38" s="478"/>
      <c r="J38" s="478"/>
    </row>
    <row r="39" spans="1:10" ht="13" customHeight="1">
      <c r="A39" s="431"/>
      <c r="B39" s="431"/>
      <c r="C39" s="291"/>
      <c r="D39" s="293" t="s">
        <v>141</v>
      </c>
      <c r="E39" s="482" t="s">
        <v>603</v>
      </c>
      <c r="F39" s="482"/>
      <c r="G39" s="482"/>
      <c r="H39" s="482"/>
      <c r="I39" s="482"/>
      <c r="J39" s="482"/>
    </row>
    <row r="40" spans="1:10" ht="13" customHeight="1">
      <c r="A40" s="431"/>
      <c r="B40" s="431"/>
      <c r="C40" s="291"/>
      <c r="D40" s="293" t="s">
        <v>107</v>
      </c>
      <c r="E40" s="482"/>
      <c r="F40" s="482"/>
      <c r="G40" s="482"/>
      <c r="H40" s="482"/>
      <c r="I40" s="482"/>
      <c r="J40" s="482"/>
    </row>
    <row r="41" spans="1:10" ht="13" customHeight="1">
      <c r="A41" s="431"/>
      <c r="B41" s="431"/>
      <c r="C41" s="291"/>
      <c r="D41" s="293" t="s">
        <v>217</v>
      </c>
      <c r="E41" s="490"/>
      <c r="F41" s="490"/>
      <c r="G41" s="490"/>
      <c r="H41" s="490"/>
      <c r="I41" s="490"/>
      <c r="J41" s="490"/>
    </row>
    <row r="42" spans="1:10" ht="13" customHeight="1">
      <c r="A42" s="432"/>
      <c r="B42" s="432"/>
      <c r="C42" s="295"/>
      <c r="D42" s="296" t="s">
        <v>331</v>
      </c>
      <c r="E42" s="487" t="s">
        <v>604</v>
      </c>
      <c r="F42" s="487"/>
      <c r="G42" s="487"/>
      <c r="H42" s="487"/>
      <c r="I42" s="487"/>
      <c r="J42" s="487"/>
    </row>
    <row r="43" spans="1:10" ht="10" customHeight="1">
      <c r="D43" s="297"/>
    </row>
    <row r="44" spans="1:10" ht="13" customHeight="1">
      <c r="A44" s="429">
        <v>5</v>
      </c>
      <c r="B44" s="430" t="s">
        <v>143</v>
      </c>
      <c r="C44" s="289"/>
      <c r="D44" s="290">
        <v>1</v>
      </c>
      <c r="E44" s="486" t="str">
        <f>'PLEASE FILL IN HERE FIRST!!!'!B53</f>
        <v>Men's Singles (MS)</v>
      </c>
      <c r="F44" s="486"/>
      <c r="G44" s="302" t="str">
        <f>'PLEASE FILL IN HERE FIRST!!!'!A53</f>
        <v>mandatory event</v>
      </c>
      <c r="H44" s="536"/>
      <c r="I44" s="536"/>
      <c r="J44" s="303"/>
    </row>
    <row r="45" spans="1:10" ht="13" customHeight="1">
      <c r="A45" s="431"/>
      <c r="B45" s="431"/>
      <c r="C45" s="291"/>
      <c r="D45" s="292">
        <v>2</v>
      </c>
      <c r="E45" s="480" t="str">
        <f>'PLEASE FILL IN HERE FIRST!!!'!B55</f>
        <v>Women's Singles (WS)</v>
      </c>
      <c r="F45" s="481"/>
      <c r="G45" s="304" t="str">
        <f>'PLEASE FILL IN HERE FIRST!!!'!A55</f>
        <v>mandatory event</v>
      </c>
      <c r="H45" s="537"/>
      <c r="I45" s="537"/>
      <c r="J45" s="305"/>
    </row>
    <row r="46" spans="1:10" ht="13" customHeight="1">
      <c r="A46" s="497"/>
      <c r="B46" s="497"/>
      <c r="C46" s="497"/>
      <c r="D46" s="292">
        <v>3</v>
      </c>
      <c r="E46" s="489" t="str">
        <f>'PLEASE FILL IN HERE FIRST!!!'!B57</f>
        <v>Men's Doubles (MD)</v>
      </c>
      <c r="F46" s="489"/>
      <c r="G46" s="306" t="str">
        <f>'PLEASE FILL IN HERE FIRST!!!'!A57</f>
        <v>mandatory event</v>
      </c>
      <c r="H46" s="537"/>
      <c r="I46" s="537"/>
      <c r="J46" s="307"/>
    </row>
    <row r="47" spans="1:10" ht="13" customHeight="1">
      <c r="A47" s="497"/>
      <c r="B47" s="497"/>
      <c r="C47" s="497"/>
      <c r="D47" s="292">
        <v>4</v>
      </c>
      <c r="E47" s="489" t="str">
        <f>'PLEASE FILL IN HERE FIRST!!!'!B59</f>
        <v>Women's Doubles (WD)</v>
      </c>
      <c r="F47" s="489"/>
      <c r="G47" s="306" t="str">
        <f>'PLEASE FILL IN HERE FIRST!!!'!A57</f>
        <v>mandatory event</v>
      </c>
      <c r="H47" s="537"/>
      <c r="I47" s="537"/>
      <c r="J47" s="481"/>
    </row>
    <row r="48" spans="1:10" ht="13" customHeight="1">
      <c r="A48" s="497"/>
      <c r="B48" s="497"/>
      <c r="C48" s="497"/>
      <c r="D48" s="292">
        <v>5</v>
      </c>
      <c r="E48" s="503" t="str">
        <f>IF('PLEASE FILL IN HERE FIRST!!!'!A61="mandatory event",'PLEASE FILL IN HERE FIRST!!!'!B61,IF('PLEASE FILL IN HERE FIRST!!!'!A61="confirmed event",'PLEASE FILL IN HERE FIRST!!!'!B61,IF('PLEASE FILL IN HERE FIRST!!!'!A61="No"," ")))</f>
        <v>U21 Men's Singles (U21 MS)</v>
      </c>
      <c r="F48" s="503"/>
      <c r="G48" s="306" t="str">
        <f>'PLEASE FILL IN HERE FIRST!!!'!A61</f>
        <v>mandatory event</v>
      </c>
      <c r="H48" s="537"/>
      <c r="I48" s="537"/>
      <c r="J48" s="481"/>
    </row>
    <row r="49" spans="1:10" ht="13" customHeight="1">
      <c r="A49" s="497"/>
      <c r="B49" s="497"/>
      <c r="C49" s="497"/>
      <c r="D49" s="292">
        <v>6</v>
      </c>
      <c r="E49" s="503" t="str">
        <f>IF('PLEASE FILL IN HERE FIRST!!!'!A63="mandatory event",'PLEASE FILL IN HERE FIRST!!!'!B63,IF('PLEASE FILL IN HERE FIRST!!!'!A63="confirmed event",'PLEASE FILL IN HERE FIRST!!!'!B63,IF('PLEASE FILL IN HERE FIRST!!!'!A63="No"," ")))</f>
        <v>U21 Women's Singles (U21 WS)</v>
      </c>
      <c r="F49" s="503"/>
      <c r="G49" s="306" t="str">
        <f>'PLEASE FILL IN HERE FIRST!!!'!A63</f>
        <v>mandatory event</v>
      </c>
      <c r="H49" s="537"/>
      <c r="I49" s="537"/>
      <c r="J49" s="481"/>
    </row>
    <row r="50" spans="1:10" ht="13" customHeight="1">
      <c r="A50" s="432"/>
      <c r="B50" s="432"/>
      <c r="C50" s="295"/>
      <c r="D50" s="308"/>
      <c r="E50" s="501" t="s">
        <v>456</v>
      </c>
      <c r="F50" s="501"/>
      <c r="G50" s="501"/>
      <c r="H50" s="501"/>
      <c r="I50" s="501"/>
      <c r="J50" s="501"/>
    </row>
    <row r="51" spans="1:10" ht="10" customHeight="1">
      <c r="E51" s="297"/>
      <c r="F51" s="297"/>
      <c r="G51" s="297"/>
      <c r="H51" s="297"/>
      <c r="I51" s="297"/>
      <c r="J51" s="297"/>
    </row>
    <row r="52" spans="1:10" ht="13" customHeight="1">
      <c r="A52" s="434">
        <v>6</v>
      </c>
      <c r="B52" s="435" t="s">
        <v>144</v>
      </c>
      <c r="C52" s="309"/>
      <c r="D52" s="310"/>
      <c r="E52" s="461" t="s">
        <v>451</v>
      </c>
      <c r="F52" s="462">
        <f>'PLEASE FILL IN HERE FIRST!!!'!B9</f>
        <v>43236</v>
      </c>
      <c r="G52" s="462">
        <f>INDEX(Events!N2:N29,MATCH('PLEASE FILL IN HERE FIRST!!!'!B7,Events!D2:D29,0))</f>
        <v>43237</v>
      </c>
      <c r="H52" s="312" t="s">
        <v>452</v>
      </c>
      <c r="I52" s="462">
        <f>INDEX(Events!O2:O29,MATCH('PLEASE FILL IN HERE FIRST!!!'!B7,Events!D2:D29,0))</f>
        <v>43238</v>
      </c>
      <c r="J52" s="462">
        <f>'PLEASE FILL IN HERE FIRST!!!'!D9</f>
        <v>43240</v>
      </c>
    </row>
    <row r="53" spans="1:10" ht="10" customHeight="1">
      <c r="E53" s="297"/>
      <c r="F53" s="297"/>
      <c r="G53" s="297"/>
      <c r="H53" s="297"/>
      <c r="I53" s="297"/>
      <c r="J53" s="297"/>
    </row>
    <row r="54" spans="1:10" ht="13" customHeight="1">
      <c r="A54" s="434">
        <v>7</v>
      </c>
      <c r="B54" s="435" t="s">
        <v>145</v>
      </c>
      <c r="C54" s="309"/>
      <c r="D54" s="310"/>
      <c r="E54" s="311" t="str">
        <f>INDEX(Events!G2:G29,MATCH('PLEASE FILL IN HERE FIRST!!!'!B7,Events!D2:D12,0))</f>
        <v>Qualifications: 2 Days</v>
      </c>
      <c r="F54" s="449" t="str">
        <f>INDEX(Events!H2:H29,MATCH('PLEASE FILL IN HERE FIRST!!!'!B7,Events!D2:D12,0))</f>
        <v>Main Draw: 3 Days</v>
      </c>
      <c r="G54" s="513"/>
      <c r="H54" s="513"/>
      <c r="I54" s="513"/>
      <c r="J54" s="513"/>
    </row>
    <row r="55" spans="1:10" ht="10" customHeight="1">
      <c r="E55" s="297"/>
      <c r="F55" s="297"/>
      <c r="G55" s="297"/>
      <c r="H55" s="297"/>
      <c r="I55" s="297"/>
      <c r="J55" s="297"/>
    </row>
    <row r="56" spans="1:10" ht="13" customHeight="1">
      <c r="A56" s="429">
        <v>8</v>
      </c>
      <c r="B56" s="430" t="s">
        <v>168</v>
      </c>
      <c r="C56" s="289"/>
      <c r="D56" s="313"/>
      <c r="E56" s="314" t="s">
        <v>146</v>
      </c>
      <c r="F56" s="303"/>
      <c r="G56" s="315">
        <v>43205</v>
      </c>
      <c r="H56" s="316" t="s">
        <v>147</v>
      </c>
      <c r="I56" s="317">
        <v>0.625</v>
      </c>
      <c r="J56" s="303" t="s">
        <v>148</v>
      </c>
    </row>
    <row r="57" spans="1:10" ht="13" customHeight="1">
      <c r="A57" s="431"/>
      <c r="B57" s="431"/>
      <c r="C57" s="291"/>
      <c r="D57" s="291"/>
      <c r="E57" s="318" t="s">
        <v>147</v>
      </c>
      <c r="F57" s="478" t="s">
        <v>605</v>
      </c>
      <c r="G57" s="478"/>
      <c r="H57" s="478"/>
      <c r="I57" s="478"/>
      <c r="J57" s="478"/>
    </row>
    <row r="58" spans="1:10" ht="13" customHeight="1">
      <c r="A58" s="432"/>
      <c r="B58" s="432"/>
      <c r="C58" s="294"/>
      <c r="D58" s="294"/>
      <c r="E58" s="512" t="s">
        <v>346</v>
      </c>
      <c r="F58" s="512"/>
      <c r="G58" s="512"/>
      <c r="H58" s="512"/>
      <c r="I58" s="512"/>
      <c r="J58" s="512"/>
    </row>
    <row r="59" spans="1:10" ht="10" customHeight="1">
      <c r="E59" s="286"/>
      <c r="F59" s="286"/>
      <c r="G59" s="286"/>
      <c r="H59" s="286"/>
      <c r="I59" s="286"/>
      <c r="J59" s="286"/>
    </row>
    <row r="60" spans="1:10" ht="13" customHeight="1">
      <c r="A60" s="429">
        <v>9</v>
      </c>
      <c r="B60" s="430" t="s">
        <v>204</v>
      </c>
      <c r="C60" s="502" t="s">
        <v>18</v>
      </c>
      <c r="D60" s="502"/>
      <c r="E60" s="319">
        <v>10</v>
      </c>
      <c r="F60" s="499" t="s">
        <v>239</v>
      </c>
      <c r="G60" s="499"/>
      <c r="H60" s="320" t="s">
        <v>86</v>
      </c>
      <c r="I60" s="321" t="s">
        <v>316</v>
      </c>
      <c r="J60" s="465" t="s">
        <v>490</v>
      </c>
    </row>
    <row r="61" spans="1:10" ht="13" customHeight="1">
      <c r="A61" s="436"/>
      <c r="B61" s="436"/>
      <c r="C61" s="322"/>
      <c r="D61" s="293" t="s">
        <v>19</v>
      </c>
      <c r="E61" s="323">
        <v>8</v>
      </c>
      <c r="F61" s="504" t="s">
        <v>239</v>
      </c>
      <c r="G61" s="500"/>
      <c r="H61" s="324" t="s">
        <v>86</v>
      </c>
      <c r="I61" s="324"/>
      <c r="J61" s="324"/>
    </row>
    <row r="62" spans="1:10" ht="13" customHeight="1">
      <c r="A62" s="431"/>
      <c r="B62" s="431"/>
      <c r="C62" s="293"/>
      <c r="D62" s="293" t="s">
        <v>149</v>
      </c>
      <c r="E62" s="416"/>
      <c r="F62" s="479" t="s">
        <v>453</v>
      </c>
      <c r="G62" s="479"/>
      <c r="H62" s="324" t="s">
        <v>87</v>
      </c>
      <c r="I62" s="324"/>
      <c r="J62" s="324"/>
    </row>
    <row r="63" spans="1:10" ht="13" customHeight="1">
      <c r="A63" s="432"/>
      <c r="B63" s="432"/>
      <c r="C63" s="325"/>
      <c r="D63" s="296" t="s">
        <v>150</v>
      </c>
      <c r="E63" s="326"/>
      <c r="F63" s="500" t="s">
        <v>498</v>
      </c>
      <c r="G63" s="500"/>
      <c r="H63" s="464" t="s">
        <v>446</v>
      </c>
      <c r="I63" s="327"/>
      <c r="J63" s="327"/>
    </row>
    <row r="64" spans="1:10" ht="10" customHeight="1"/>
    <row r="65" spans="1:10" ht="13" customHeight="1">
      <c r="A65" s="429">
        <v>10</v>
      </c>
      <c r="B65" s="430" t="s">
        <v>151</v>
      </c>
      <c r="C65" s="289"/>
      <c r="D65" s="313"/>
      <c r="E65" s="328" t="s">
        <v>152</v>
      </c>
      <c r="F65" s="328"/>
      <c r="G65" s="329">
        <f>'PLEASE FILL IN HERE FIRST!!!'!B41</f>
        <v>40000</v>
      </c>
      <c r="H65" s="328"/>
      <c r="I65" s="328"/>
      <c r="J65" s="328"/>
    </row>
    <row r="66" spans="1:10" ht="13" customHeight="1">
      <c r="A66" s="432"/>
      <c r="B66" s="463" t="s">
        <v>459</v>
      </c>
      <c r="C66" s="330"/>
      <c r="D66" s="295"/>
      <c r="E66" s="331" t="s">
        <v>153</v>
      </c>
      <c r="F66" s="331"/>
      <c r="G66" s="332">
        <v>0.1</v>
      </c>
      <c r="H66" s="333" t="s">
        <v>154</v>
      </c>
      <c r="I66" s="331"/>
      <c r="J66" s="331"/>
    </row>
    <row r="67" spans="1:10" ht="10" customHeight="1">
      <c r="A67" s="341"/>
      <c r="B67" s="341"/>
      <c r="C67" s="286"/>
      <c r="D67" s="286"/>
      <c r="E67" s="307"/>
      <c r="F67" s="307"/>
      <c r="G67" s="307"/>
      <c r="H67" s="307"/>
      <c r="I67" s="307"/>
      <c r="J67" s="307"/>
    </row>
    <row r="68" spans="1:10" ht="13" customHeight="1">
      <c r="A68" s="429">
        <v>11</v>
      </c>
      <c r="B68" s="430" t="s">
        <v>155</v>
      </c>
      <c r="C68" s="289"/>
      <c r="D68" s="334" t="s">
        <v>130</v>
      </c>
      <c r="E68" s="505" t="s">
        <v>333</v>
      </c>
      <c r="F68" s="505"/>
      <c r="G68" s="505"/>
      <c r="H68" s="505"/>
      <c r="I68" s="505"/>
      <c r="J68" s="505"/>
    </row>
    <row r="69" spans="1:10" ht="13" customHeight="1">
      <c r="A69" s="436"/>
      <c r="B69" s="436"/>
      <c r="C69" s="335"/>
      <c r="D69" s="336"/>
      <c r="E69" s="498" t="s">
        <v>334</v>
      </c>
      <c r="F69" s="498"/>
      <c r="G69" s="498"/>
      <c r="H69" s="498"/>
      <c r="I69" s="498"/>
      <c r="J69" s="498"/>
    </row>
    <row r="70" spans="1:10" ht="13" customHeight="1">
      <c r="A70" s="436"/>
      <c r="B70" s="436"/>
      <c r="C70" s="335"/>
      <c r="D70" s="336"/>
      <c r="E70" s="498" t="s">
        <v>224</v>
      </c>
      <c r="F70" s="498"/>
      <c r="G70" s="498"/>
      <c r="H70" s="498"/>
      <c r="I70" s="498"/>
      <c r="J70" s="498"/>
    </row>
    <row r="71" spans="1:10" ht="13" customHeight="1">
      <c r="A71" s="436"/>
      <c r="B71" s="436"/>
      <c r="C71" s="335"/>
      <c r="D71" s="336"/>
      <c r="E71" s="498" t="s">
        <v>223</v>
      </c>
      <c r="F71" s="498"/>
      <c r="G71" s="498"/>
      <c r="H71" s="498"/>
      <c r="I71" s="498"/>
      <c r="J71" s="498"/>
    </row>
    <row r="72" spans="1:10" ht="5" customHeight="1">
      <c r="A72" s="436"/>
      <c r="B72" s="436"/>
      <c r="C72" s="335"/>
      <c r="D72" s="336"/>
      <c r="E72" s="507"/>
      <c r="F72" s="507"/>
      <c r="G72" s="507"/>
      <c r="H72" s="507"/>
      <c r="I72" s="507"/>
      <c r="J72" s="507"/>
    </row>
    <row r="73" spans="1:10" ht="14">
      <c r="A73" s="431"/>
      <c r="B73" s="437"/>
      <c r="C73" s="291"/>
      <c r="D73" s="506"/>
      <c r="E73" s="305" t="s">
        <v>335</v>
      </c>
      <c r="F73" s="305"/>
      <c r="G73" s="305"/>
      <c r="H73" s="305"/>
      <c r="I73" s="337">
        <f>'PLEASE FILL IN HERE FIRST!!!'!B47</f>
        <v>120</v>
      </c>
      <c r="J73" s="304" t="str">
        <f>'PLEASE FILL IN HERE FIRST!!!'!B43</f>
        <v>Euro €</v>
      </c>
    </row>
    <row r="74" spans="1:10" ht="14">
      <c r="A74" s="431"/>
      <c r="B74" s="437"/>
      <c r="C74" s="291"/>
      <c r="D74" s="506"/>
      <c r="E74" s="496" t="s">
        <v>336</v>
      </c>
      <c r="F74" s="496"/>
      <c r="G74" s="496"/>
      <c r="H74" s="496"/>
      <c r="I74" s="337">
        <f>'PLEASE FILL IN HERE FIRST!!!'!B49</f>
        <v>120</v>
      </c>
      <c r="J74" s="304" t="str">
        <f>'PLEASE FILL IN HERE FIRST!!!'!B43</f>
        <v>Euro €</v>
      </c>
    </row>
    <row r="75" spans="1:10" ht="13" customHeight="1">
      <c r="A75" s="431"/>
      <c r="B75" s="438"/>
      <c r="C75" s="514" t="s">
        <v>222</v>
      </c>
      <c r="D75" s="514"/>
      <c r="E75" s="491"/>
      <c r="F75" s="491"/>
      <c r="G75" s="491"/>
      <c r="H75" s="491"/>
      <c r="I75" s="491"/>
      <c r="J75" s="491"/>
    </row>
    <row r="76" spans="1:10">
      <c r="A76" s="431"/>
      <c r="B76" s="438"/>
      <c r="C76" s="514"/>
      <c r="D76" s="514"/>
      <c r="E76" s="492"/>
      <c r="F76" s="492"/>
      <c r="G76" s="492"/>
      <c r="H76" s="492"/>
      <c r="I76" s="492"/>
      <c r="J76" s="492"/>
    </row>
    <row r="77" spans="1:10">
      <c r="A77" s="431"/>
      <c r="B77" s="438"/>
      <c r="C77" s="514"/>
      <c r="D77" s="514"/>
      <c r="E77" s="492"/>
      <c r="F77" s="492"/>
      <c r="G77" s="492"/>
      <c r="H77" s="492"/>
      <c r="I77" s="492"/>
      <c r="J77" s="492"/>
    </row>
    <row r="78" spans="1:10">
      <c r="A78" s="431"/>
      <c r="B78" s="438"/>
      <c r="C78" s="514"/>
      <c r="D78" s="514"/>
      <c r="E78" s="492"/>
      <c r="F78" s="492"/>
      <c r="G78" s="492"/>
      <c r="H78" s="492"/>
      <c r="I78" s="492"/>
      <c r="J78" s="492"/>
    </row>
    <row r="79" spans="1:10">
      <c r="A79" s="431"/>
      <c r="B79" s="431"/>
      <c r="C79" s="514"/>
      <c r="D79" s="514"/>
      <c r="E79" s="493"/>
      <c r="F79" s="493"/>
      <c r="G79" s="493"/>
      <c r="H79" s="493"/>
      <c r="I79" s="493"/>
      <c r="J79" s="493"/>
    </row>
    <row r="80" spans="1:10" ht="14">
      <c r="A80" s="439"/>
      <c r="B80" s="439"/>
      <c r="C80" s="313"/>
      <c r="D80" s="334" t="s">
        <v>131</v>
      </c>
      <c r="E80" s="478" t="s">
        <v>606</v>
      </c>
      <c r="F80" s="478"/>
      <c r="G80" s="478"/>
      <c r="H80" s="478"/>
      <c r="I80" s="478"/>
      <c r="J80" s="478"/>
    </row>
    <row r="81" spans="1:11" ht="14">
      <c r="A81" s="431"/>
      <c r="B81" s="431"/>
      <c r="C81" s="291"/>
      <c r="D81" s="293" t="s">
        <v>156</v>
      </c>
      <c r="E81" s="478" t="s">
        <v>607</v>
      </c>
      <c r="F81" s="478"/>
      <c r="G81" s="478"/>
      <c r="H81" s="478"/>
      <c r="I81" s="478"/>
      <c r="J81" s="478"/>
    </row>
    <row r="82" spans="1:11" ht="14">
      <c r="A82" s="431"/>
      <c r="B82" s="431"/>
      <c r="C82" s="291"/>
      <c r="D82" s="293" t="s">
        <v>156</v>
      </c>
      <c r="E82" s="478"/>
      <c r="F82" s="478"/>
      <c r="G82" s="478"/>
      <c r="H82" s="478"/>
      <c r="I82" s="478"/>
      <c r="J82" s="478"/>
    </row>
    <row r="83" spans="1:11" ht="14">
      <c r="A83" s="431"/>
      <c r="B83" s="431"/>
      <c r="C83" s="291"/>
      <c r="D83" s="293" t="s">
        <v>157</v>
      </c>
      <c r="E83" s="482"/>
      <c r="F83" s="482"/>
      <c r="G83" s="482"/>
      <c r="H83" s="482"/>
      <c r="I83" s="482"/>
      <c r="J83" s="482"/>
    </row>
    <row r="84" spans="1:11" ht="14">
      <c r="A84" s="431"/>
      <c r="B84" s="431"/>
      <c r="C84" s="291"/>
      <c r="D84" s="293" t="s">
        <v>158</v>
      </c>
      <c r="E84" s="482"/>
      <c r="F84" s="482"/>
      <c r="G84" s="482"/>
      <c r="H84" s="482"/>
      <c r="I84" s="482"/>
      <c r="J84" s="482"/>
    </row>
    <row r="85" spans="1:11" ht="14">
      <c r="A85" s="431"/>
      <c r="B85" s="431"/>
      <c r="C85" s="291"/>
      <c r="D85" s="293" t="s">
        <v>331</v>
      </c>
      <c r="E85" s="519"/>
      <c r="F85" s="519"/>
      <c r="G85" s="519"/>
      <c r="H85" s="519"/>
      <c r="I85" s="519"/>
      <c r="J85" s="519"/>
    </row>
    <row r="86" spans="1:11" ht="14">
      <c r="A86" s="431"/>
      <c r="B86" s="431"/>
      <c r="C86" s="291"/>
      <c r="D86" s="291"/>
      <c r="E86" s="494" t="s">
        <v>159</v>
      </c>
      <c r="F86" s="494"/>
      <c r="G86" s="494"/>
      <c r="H86" s="338">
        <v>160</v>
      </c>
      <c r="I86" s="339" t="str">
        <f>'PLEASE FILL IN HERE FIRST!!!'!B43</f>
        <v>Euro €</v>
      </c>
      <c r="J86" s="305"/>
    </row>
    <row r="87" spans="1:11" ht="14">
      <c r="A87" s="431"/>
      <c r="B87" s="431"/>
      <c r="C87" s="291"/>
      <c r="D87" s="291"/>
      <c r="E87" s="494" t="s">
        <v>160</v>
      </c>
      <c r="F87" s="494"/>
      <c r="G87" s="494"/>
      <c r="H87" s="338">
        <v>120</v>
      </c>
      <c r="I87" s="339" t="str">
        <f>'PLEASE FILL IN HERE FIRST!!!'!B43</f>
        <v>Euro €</v>
      </c>
      <c r="J87" s="305"/>
    </row>
    <row r="88" spans="1:11" ht="15" customHeight="1">
      <c r="A88" s="431"/>
      <c r="B88" s="431"/>
      <c r="C88" s="291"/>
      <c r="D88" s="340"/>
      <c r="E88" s="469" t="s">
        <v>337</v>
      </c>
      <c r="F88" s="469"/>
      <c r="G88" s="469"/>
      <c r="H88" s="469"/>
      <c r="I88" s="469"/>
      <c r="J88" s="469"/>
    </row>
    <row r="89" spans="1:11">
      <c r="A89" s="431"/>
      <c r="B89" s="431"/>
      <c r="C89" s="291"/>
      <c r="D89" s="340"/>
      <c r="E89" s="341" t="s">
        <v>214</v>
      </c>
      <c r="F89" s="341"/>
      <c r="G89" s="341"/>
      <c r="H89" s="341"/>
      <c r="I89" s="341"/>
      <c r="J89" s="341"/>
      <c r="K89" s="342"/>
    </row>
    <row r="90" spans="1:11">
      <c r="A90" s="431"/>
      <c r="B90" s="431"/>
      <c r="C90" s="291"/>
      <c r="D90" s="340"/>
      <c r="E90" s="470" t="s">
        <v>215</v>
      </c>
      <c r="F90" s="470"/>
      <c r="G90" s="470"/>
      <c r="H90" s="470"/>
      <c r="I90" s="470"/>
      <c r="J90" s="470"/>
      <c r="K90" s="470"/>
    </row>
    <row r="91" spans="1:11">
      <c r="A91" s="431"/>
      <c r="B91" s="431"/>
      <c r="C91" s="291"/>
      <c r="D91" s="340"/>
      <c r="E91" s="470" t="s">
        <v>216</v>
      </c>
      <c r="F91" s="470"/>
      <c r="G91" s="470"/>
      <c r="H91" s="470"/>
      <c r="I91" s="470"/>
      <c r="J91" s="470"/>
      <c r="K91" s="470"/>
    </row>
    <row r="92" spans="1:11" ht="13" customHeight="1">
      <c r="A92" s="431"/>
      <c r="B92" s="438"/>
      <c r="C92" s="476" t="s">
        <v>222</v>
      </c>
      <c r="D92" s="476"/>
      <c r="E92" s="473"/>
      <c r="F92" s="473"/>
      <c r="G92" s="473"/>
      <c r="H92" s="473"/>
      <c r="I92" s="473"/>
      <c r="J92" s="473"/>
    </row>
    <row r="93" spans="1:11">
      <c r="A93" s="431"/>
      <c r="B93" s="440"/>
      <c r="C93" s="476"/>
      <c r="D93" s="476"/>
      <c r="E93" s="474"/>
      <c r="F93" s="474"/>
      <c r="G93" s="474"/>
      <c r="H93" s="474"/>
      <c r="I93" s="474"/>
      <c r="J93" s="474"/>
    </row>
    <row r="94" spans="1:11">
      <c r="A94" s="431"/>
      <c r="B94" s="440"/>
      <c r="C94" s="476"/>
      <c r="D94" s="476"/>
      <c r="E94" s="474"/>
      <c r="F94" s="474"/>
      <c r="G94" s="474"/>
      <c r="H94" s="474"/>
      <c r="I94" s="474"/>
      <c r="J94" s="474"/>
    </row>
    <row r="95" spans="1:11">
      <c r="A95" s="431"/>
      <c r="B95" s="440"/>
      <c r="C95" s="476"/>
      <c r="D95" s="476"/>
      <c r="E95" s="474"/>
      <c r="F95" s="474"/>
      <c r="G95" s="474"/>
      <c r="H95" s="474"/>
      <c r="I95" s="474"/>
      <c r="J95" s="474"/>
    </row>
    <row r="96" spans="1:11">
      <c r="A96" s="432"/>
      <c r="B96" s="432"/>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4">
      <c r="A98" s="441"/>
      <c r="B98" s="430"/>
      <c r="C98" s="290"/>
      <c r="D98" s="334" t="s">
        <v>132</v>
      </c>
      <c r="E98" s="495"/>
      <c r="F98" s="495"/>
      <c r="G98" s="495"/>
      <c r="H98" s="495"/>
      <c r="I98" s="495"/>
      <c r="J98" s="495"/>
    </row>
    <row r="99" spans="1:11" ht="14">
      <c r="A99" s="431"/>
      <c r="B99" s="431"/>
      <c r="C99" s="292"/>
      <c r="D99" s="293" t="s">
        <v>156</v>
      </c>
      <c r="E99" s="478"/>
      <c r="F99" s="478"/>
      <c r="G99" s="478"/>
      <c r="H99" s="478"/>
      <c r="I99" s="478"/>
      <c r="J99" s="478"/>
    </row>
    <row r="100" spans="1:11" ht="14">
      <c r="A100" s="431"/>
      <c r="B100" s="431"/>
      <c r="C100" s="292"/>
      <c r="D100" s="293" t="s">
        <v>156</v>
      </c>
      <c r="E100" s="478"/>
      <c r="F100" s="478"/>
      <c r="G100" s="478"/>
      <c r="H100" s="478"/>
      <c r="I100" s="478"/>
      <c r="J100" s="478"/>
    </row>
    <row r="101" spans="1:11" ht="14">
      <c r="A101" s="431"/>
      <c r="B101" s="431"/>
      <c r="C101" s="292"/>
      <c r="D101" s="293" t="s">
        <v>157</v>
      </c>
      <c r="E101" s="482"/>
      <c r="F101" s="482"/>
      <c r="G101" s="482"/>
      <c r="H101" s="482"/>
      <c r="I101" s="482"/>
      <c r="J101" s="482"/>
    </row>
    <row r="102" spans="1:11" ht="14">
      <c r="A102" s="431"/>
      <c r="B102" s="431"/>
      <c r="C102" s="292"/>
      <c r="D102" s="293" t="s">
        <v>158</v>
      </c>
      <c r="E102" s="482"/>
      <c r="F102" s="482"/>
      <c r="G102" s="482"/>
      <c r="H102" s="482"/>
      <c r="I102" s="482"/>
      <c r="J102" s="482"/>
    </row>
    <row r="103" spans="1:11" ht="14">
      <c r="A103" s="431"/>
      <c r="B103" s="431"/>
      <c r="C103" s="292"/>
      <c r="D103" s="293" t="s">
        <v>331</v>
      </c>
      <c r="E103" s="519"/>
      <c r="F103" s="519"/>
      <c r="G103" s="519"/>
      <c r="H103" s="519"/>
      <c r="I103" s="519"/>
      <c r="J103" s="519"/>
    </row>
    <row r="104" spans="1:11" ht="14">
      <c r="A104" s="431"/>
      <c r="B104" s="431"/>
      <c r="C104" s="292"/>
      <c r="D104" s="292"/>
      <c r="E104" s="494" t="s">
        <v>159</v>
      </c>
      <c r="F104" s="494"/>
      <c r="G104" s="494"/>
      <c r="H104" s="338"/>
      <c r="I104" s="392" t="str">
        <f>'PLEASE FILL IN HERE FIRST!!!'!B43</f>
        <v>Euro €</v>
      </c>
      <c r="J104" s="392"/>
    </row>
    <row r="105" spans="1:11" ht="14">
      <c r="A105" s="431"/>
      <c r="B105" s="431"/>
      <c r="C105" s="292"/>
      <c r="D105" s="292"/>
      <c r="E105" s="494" t="s">
        <v>160</v>
      </c>
      <c r="F105" s="494"/>
      <c r="G105" s="494"/>
      <c r="H105" s="338"/>
      <c r="I105" s="392" t="str">
        <f>'PLEASE FILL IN HERE FIRST!!!'!B43</f>
        <v>Euro €</v>
      </c>
      <c r="J105" s="392"/>
    </row>
    <row r="106" spans="1:11" ht="14">
      <c r="A106" s="431"/>
      <c r="B106" s="431"/>
      <c r="C106" s="292"/>
      <c r="D106" s="292"/>
      <c r="E106" s="307" t="s">
        <v>337</v>
      </c>
      <c r="F106" s="307"/>
      <c r="G106" s="307"/>
      <c r="H106" s="307"/>
      <c r="I106" s="307"/>
      <c r="J106" s="307"/>
      <c r="K106" s="343"/>
    </row>
    <row r="107" spans="1:11" ht="14">
      <c r="A107" s="431"/>
      <c r="B107" s="431"/>
      <c r="C107" s="292"/>
      <c r="D107" s="292"/>
      <c r="E107" s="471" t="s">
        <v>214</v>
      </c>
      <c r="F107" s="471"/>
      <c r="G107" s="471"/>
      <c r="H107" s="471"/>
      <c r="I107" s="471"/>
      <c r="J107" s="471"/>
    </row>
    <row r="108" spans="1:11" ht="14">
      <c r="A108" s="431"/>
      <c r="B108" s="431"/>
      <c r="C108" s="292"/>
      <c r="D108" s="292"/>
      <c r="E108" s="471" t="s">
        <v>215</v>
      </c>
      <c r="F108" s="471"/>
      <c r="G108" s="471"/>
      <c r="H108" s="471"/>
      <c r="I108" s="471"/>
      <c r="J108" s="471"/>
    </row>
    <row r="109" spans="1:11" ht="14">
      <c r="A109" s="431"/>
      <c r="B109" s="431"/>
      <c r="C109" s="292"/>
      <c r="D109" s="292"/>
      <c r="E109" s="471" t="s">
        <v>216</v>
      </c>
      <c r="F109" s="471"/>
      <c r="G109" s="471"/>
      <c r="H109" s="471"/>
      <c r="I109" s="471"/>
      <c r="J109" s="471"/>
      <c r="K109" s="343"/>
    </row>
    <row r="110" spans="1:11" ht="13" customHeight="1">
      <c r="A110" s="431"/>
      <c r="B110" s="438"/>
      <c r="C110" s="476" t="s">
        <v>222</v>
      </c>
      <c r="D110" s="476"/>
      <c r="E110" s="473"/>
      <c r="F110" s="473"/>
      <c r="G110" s="473"/>
      <c r="H110" s="473"/>
      <c r="I110" s="473"/>
      <c r="J110" s="473"/>
    </row>
    <row r="111" spans="1:11" ht="13" customHeight="1">
      <c r="A111" s="431"/>
      <c r="B111" s="440"/>
      <c r="C111" s="476"/>
      <c r="D111" s="476"/>
      <c r="E111" s="474"/>
      <c r="F111" s="474"/>
      <c r="G111" s="474"/>
      <c r="H111" s="474"/>
      <c r="I111" s="474"/>
      <c r="J111" s="474"/>
    </row>
    <row r="112" spans="1:11">
      <c r="A112" s="431"/>
      <c r="B112" s="440"/>
      <c r="C112" s="476"/>
      <c r="D112" s="476"/>
      <c r="E112" s="474"/>
      <c r="F112" s="474"/>
      <c r="G112" s="474"/>
      <c r="H112" s="474"/>
      <c r="I112" s="474"/>
      <c r="J112" s="474"/>
    </row>
    <row r="113" spans="1:11">
      <c r="A113" s="431"/>
      <c r="B113" s="440"/>
      <c r="C113" s="476"/>
      <c r="D113" s="476"/>
      <c r="E113" s="474"/>
      <c r="F113" s="474"/>
      <c r="G113" s="474"/>
      <c r="H113" s="474"/>
      <c r="I113" s="474"/>
      <c r="J113" s="474"/>
    </row>
    <row r="114" spans="1:11">
      <c r="A114" s="432"/>
      <c r="B114" s="432"/>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customHeight="1">
      <c r="A116" s="429">
        <v>11</v>
      </c>
      <c r="B116" s="430" t="s">
        <v>155</v>
      </c>
      <c r="C116" s="290"/>
      <c r="D116" s="334" t="s">
        <v>60</v>
      </c>
      <c r="E116" s="495"/>
      <c r="F116" s="495"/>
      <c r="G116" s="495"/>
      <c r="H116" s="495"/>
      <c r="I116" s="495"/>
      <c r="J116" s="495"/>
    </row>
    <row r="117" spans="1:11" ht="13" customHeight="1">
      <c r="A117" s="431"/>
      <c r="B117" s="431"/>
      <c r="C117" s="292"/>
      <c r="D117" s="293" t="s">
        <v>156</v>
      </c>
      <c r="E117" s="478"/>
      <c r="F117" s="478"/>
      <c r="G117" s="478"/>
      <c r="H117" s="478"/>
      <c r="I117" s="478"/>
      <c r="J117" s="478"/>
    </row>
    <row r="118" spans="1:11" ht="13" customHeight="1">
      <c r="A118" s="431"/>
      <c r="B118" s="431"/>
      <c r="C118" s="292"/>
      <c r="D118" s="293" t="s">
        <v>156</v>
      </c>
      <c r="E118" s="478"/>
      <c r="F118" s="478"/>
      <c r="G118" s="478"/>
      <c r="H118" s="478"/>
      <c r="I118" s="478"/>
      <c r="J118" s="478"/>
    </row>
    <row r="119" spans="1:11" ht="13" customHeight="1">
      <c r="A119" s="431"/>
      <c r="B119" s="431"/>
      <c r="C119" s="292"/>
      <c r="D119" s="293" t="s">
        <v>157</v>
      </c>
      <c r="E119" s="482"/>
      <c r="F119" s="482"/>
      <c r="G119" s="482"/>
      <c r="H119" s="482"/>
      <c r="I119" s="482"/>
      <c r="J119" s="482"/>
    </row>
    <row r="120" spans="1:11" ht="13" customHeight="1">
      <c r="A120" s="431"/>
      <c r="B120" s="431"/>
      <c r="C120" s="292"/>
      <c r="D120" s="293" t="s">
        <v>158</v>
      </c>
      <c r="E120" s="482"/>
      <c r="F120" s="482"/>
      <c r="G120" s="482"/>
      <c r="H120" s="482"/>
      <c r="I120" s="482"/>
      <c r="J120" s="482"/>
    </row>
    <row r="121" spans="1:11" ht="13" customHeight="1">
      <c r="A121" s="431"/>
      <c r="B121" s="431"/>
      <c r="C121" s="292"/>
      <c r="D121" s="293" t="s">
        <v>331</v>
      </c>
      <c r="E121" s="519"/>
      <c r="F121" s="519"/>
      <c r="G121" s="519"/>
      <c r="H121" s="519"/>
      <c r="I121" s="519"/>
      <c r="J121" s="519"/>
    </row>
    <row r="122" spans="1:11" ht="13" customHeight="1">
      <c r="A122" s="431"/>
      <c r="B122" s="431"/>
      <c r="C122" s="292"/>
      <c r="D122" s="292"/>
      <c r="E122" s="494" t="s">
        <v>159</v>
      </c>
      <c r="F122" s="494"/>
      <c r="G122" s="494"/>
      <c r="H122" s="338"/>
      <c r="I122" s="339" t="str">
        <f>'PLEASE FILL IN HERE FIRST!!!'!B43</f>
        <v>Euro €</v>
      </c>
      <c r="J122" s="305"/>
    </row>
    <row r="123" spans="1:11" ht="13" customHeight="1">
      <c r="A123" s="431"/>
      <c r="B123" s="431"/>
      <c r="C123" s="292"/>
      <c r="D123" s="292"/>
      <c r="E123" s="494" t="s">
        <v>160</v>
      </c>
      <c r="F123" s="494"/>
      <c r="G123" s="494"/>
      <c r="H123" s="338"/>
      <c r="I123" s="339" t="str">
        <f>'PLEASE FILL IN HERE FIRST!!!'!B43</f>
        <v>Euro €</v>
      </c>
      <c r="J123" s="305"/>
    </row>
    <row r="124" spans="1:11" ht="13" customHeight="1">
      <c r="A124" s="431"/>
      <c r="B124" s="431"/>
      <c r="C124" s="292"/>
      <c r="D124" s="292"/>
      <c r="E124" s="307" t="s">
        <v>337</v>
      </c>
      <c r="F124" s="307"/>
      <c r="G124" s="307"/>
      <c r="H124" s="307"/>
      <c r="I124" s="307"/>
      <c r="J124" s="307"/>
      <c r="K124" s="343"/>
    </row>
    <row r="125" spans="1:11" ht="13" customHeight="1">
      <c r="A125" s="431"/>
      <c r="B125" s="431"/>
      <c r="C125" s="292"/>
      <c r="D125" s="292"/>
      <c r="E125" s="471" t="s">
        <v>214</v>
      </c>
      <c r="F125" s="471"/>
      <c r="G125" s="471"/>
      <c r="H125" s="471"/>
      <c r="I125" s="471"/>
      <c r="J125" s="471"/>
    </row>
    <row r="126" spans="1:11" ht="13" customHeight="1">
      <c r="A126" s="431"/>
      <c r="B126" s="431"/>
      <c r="C126" s="292"/>
      <c r="D126" s="292"/>
      <c r="E126" s="471" t="s">
        <v>215</v>
      </c>
      <c r="F126" s="471"/>
      <c r="G126" s="471"/>
      <c r="H126" s="471"/>
      <c r="I126" s="471"/>
      <c r="J126" s="471"/>
    </row>
    <row r="127" spans="1:11" ht="13" customHeight="1">
      <c r="A127" s="431"/>
      <c r="B127" s="431"/>
      <c r="C127" s="292"/>
      <c r="D127" s="292"/>
      <c r="E127" s="471" t="s">
        <v>216</v>
      </c>
      <c r="F127" s="471"/>
      <c r="G127" s="471"/>
      <c r="H127" s="471"/>
      <c r="I127" s="471"/>
      <c r="J127" s="471"/>
      <c r="K127" s="343"/>
    </row>
    <row r="128" spans="1:11" ht="13" customHeight="1">
      <c r="A128" s="431"/>
      <c r="B128" s="438"/>
      <c r="C128" s="476" t="s">
        <v>222</v>
      </c>
      <c r="D128" s="476"/>
      <c r="E128" s="473"/>
      <c r="F128" s="473"/>
      <c r="G128" s="473"/>
      <c r="H128" s="473"/>
      <c r="I128" s="473"/>
      <c r="J128" s="473"/>
    </row>
    <row r="129" spans="1:11" ht="13" customHeight="1">
      <c r="A129" s="431"/>
      <c r="B129" s="440"/>
      <c r="C129" s="476"/>
      <c r="D129" s="476"/>
      <c r="E129" s="474"/>
      <c r="F129" s="474"/>
      <c r="G129" s="474"/>
      <c r="H129" s="474"/>
      <c r="I129" s="474"/>
      <c r="J129" s="474"/>
    </row>
    <row r="130" spans="1:11" ht="13" customHeight="1">
      <c r="A130" s="431"/>
      <c r="B130" s="440"/>
      <c r="C130" s="476"/>
      <c r="D130" s="476"/>
      <c r="E130" s="474"/>
      <c r="F130" s="474"/>
      <c r="G130" s="474"/>
      <c r="H130" s="474"/>
      <c r="I130" s="474"/>
      <c r="J130" s="474"/>
    </row>
    <row r="131" spans="1:11" ht="13" customHeight="1">
      <c r="A131" s="431"/>
      <c r="B131" s="440"/>
      <c r="C131" s="476"/>
      <c r="D131" s="476"/>
      <c r="E131" s="474"/>
      <c r="F131" s="474"/>
      <c r="G131" s="474"/>
      <c r="H131" s="474"/>
      <c r="I131" s="474"/>
      <c r="J131" s="474"/>
    </row>
    <row r="132" spans="1:11" ht="13" customHeight="1">
      <c r="A132" s="432"/>
      <c r="B132" s="432"/>
      <c r="C132" s="477"/>
      <c r="D132" s="477"/>
      <c r="E132" s="475"/>
      <c r="F132" s="475"/>
      <c r="G132" s="475"/>
      <c r="H132" s="475"/>
      <c r="I132" s="475"/>
      <c r="J132" s="475"/>
    </row>
    <row r="133" spans="1:11" ht="5" customHeight="1">
      <c r="A133" s="341"/>
      <c r="B133" s="442"/>
      <c r="C133" s="344"/>
      <c r="D133" s="344"/>
      <c r="E133" s="344"/>
      <c r="F133" s="344"/>
      <c r="G133" s="344"/>
      <c r="H133" s="345"/>
      <c r="I133" s="346"/>
      <c r="J133" s="347"/>
    </row>
    <row r="134" spans="1:11" ht="13" customHeight="1">
      <c r="A134" s="429">
        <v>12</v>
      </c>
      <c r="B134" s="430" t="s">
        <v>61</v>
      </c>
      <c r="C134" s="289"/>
      <c r="D134" s="313"/>
      <c r="E134" s="348" t="s">
        <v>10</v>
      </c>
      <c r="F134" s="483"/>
      <c r="G134" s="483"/>
      <c r="H134" s="483"/>
      <c r="I134" s="483"/>
      <c r="J134" s="483"/>
    </row>
    <row r="135" spans="1:11" ht="13" customHeight="1">
      <c r="A135" s="431"/>
      <c r="B135" s="431"/>
      <c r="C135" s="291"/>
      <c r="D135" s="291"/>
      <c r="E135" s="349" t="s">
        <v>108</v>
      </c>
      <c r="F135" s="307" t="s">
        <v>63</v>
      </c>
      <c r="G135" s="350"/>
      <c r="H135" s="351"/>
      <c r="I135" s="352"/>
      <c r="J135" s="307"/>
    </row>
    <row r="136" spans="1:11" ht="13" customHeight="1">
      <c r="A136" s="431"/>
      <c r="B136" s="431"/>
      <c r="C136" s="291"/>
      <c r="D136" s="291"/>
      <c r="E136" s="472" t="s">
        <v>11</v>
      </c>
      <c r="F136" s="540"/>
      <c r="G136" s="540"/>
      <c r="H136" s="540"/>
      <c r="I136" s="540"/>
      <c r="J136" s="540"/>
    </row>
    <row r="137" spans="1:11" ht="13" customHeight="1">
      <c r="A137" s="431"/>
      <c r="B137" s="431"/>
      <c r="C137" s="291"/>
      <c r="D137" s="291"/>
      <c r="E137" s="472"/>
      <c r="F137" s="540"/>
      <c r="G137" s="540"/>
      <c r="H137" s="540"/>
      <c r="I137" s="540"/>
      <c r="J137" s="540"/>
    </row>
    <row r="138" spans="1:11" ht="13" customHeight="1">
      <c r="A138" s="431"/>
      <c r="B138" s="431"/>
      <c r="C138" s="291"/>
      <c r="D138" s="291"/>
      <c r="E138" s="298"/>
      <c r="F138" s="307" t="s">
        <v>206</v>
      </c>
      <c r="G138" s="353"/>
      <c r="H138" s="353"/>
      <c r="I138" s="353"/>
      <c r="J138" s="353"/>
    </row>
    <row r="139" spans="1:11" ht="13" customHeight="1">
      <c r="A139" s="431"/>
      <c r="B139" s="431"/>
      <c r="C139" s="291"/>
      <c r="D139" s="291"/>
      <c r="E139" s="307"/>
      <c r="F139" s="419" t="s">
        <v>77</v>
      </c>
      <c r="G139" s="418"/>
      <c r="H139" s="418"/>
      <c r="I139" s="418"/>
      <c r="J139" s="418"/>
    </row>
    <row r="140" spans="1:11" ht="13" customHeight="1">
      <c r="A140" s="432"/>
      <c r="B140" s="432"/>
      <c r="C140" s="295"/>
      <c r="D140" s="295"/>
      <c r="E140" s="354"/>
      <c r="F140" s="355" t="s">
        <v>347</v>
      </c>
      <c r="G140" s="356"/>
      <c r="H140" s="356"/>
      <c r="I140" s="356"/>
      <c r="J140" s="356"/>
    </row>
    <row r="141" spans="1:11" ht="5" customHeight="1"/>
    <row r="142" spans="1:11" ht="14">
      <c r="A142" s="429">
        <v>13</v>
      </c>
      <c r="B142" s="430" t="s">
        <v>64</v>
      </c>
      <c r="C142" s="289"/>
      <c r="D142" s="313"/>
      <c r="E142" s="328" t="s">
        <v>65</v>
      </c>
      <c r="F142" s="328"/>
      <c r="G142" s="357">
        <f>'PLEASE FILL IN HERE FIRST!!!'!B9-7</f>
        <v>43229</v>
      </c>
      <c r="H142" s="328"/>
      <c r="I142" s="328"/>
      <c r="J142" s="328"/>
    </row>
    <row r="143" spans="1:11" ht="7" customHeight="1">
      <c r="A143" s="431"/>
      <c r="B143" s="431"/>
      <c r="C143" s="292"/>
      <c r="D143" s="292"/>
      <c r="E143" s="307"/>
      <c r="F143" s="307"/>
      <c r="G143" s="358"/>
      <c r="H143" s="359"/>
      <c r="I143" s="307"/>
      <c r="J143" s="307"/>
    </row>
    <row r="144" spans="1:11" ht="5" customHeight="1">
      <c r="A144" s="431"/>
      <c r="B144" s="438"/>
      <c r="C144" s="508" t="s">
        <v>222</v>
      </c>
      <c r="D144" s="508"/>
      <c r="E144" s="518" t="s">
        <v>338</v>
      </c>
      <c r="F144" s="518"/>
      <c r="G144" s="518"/>
      <c r="H144" s="518"/>
      <c r="I144" s="518"/>
      <c r="J144" s="518"/>
      <c r="K144" s="360"/>
    </row>
    <row r="145" spans="1:11" ht="7" customHeight="1">
      <c r="A145" s="431"/>
      <c r="B145" s="443"/>
      <c r="C145" s="508"/>
      <c r="D145" s="508"/>
      <c r="E145" s="518"/>
      <c r="F145" s="518"/>
      <c r="G145" s="518"/>
      <c r="H145" s="518"/>
      <c r="I145" s="518"/>
      <c r="J145" s="518"/>
      <c r="K145" s="361"/>
    </row>
    <row r="146" spans="1:11" ht="7" customHeight="1">
      <c r="A146" s="431"/>
      <c r="B146" s="443"/>
      <c r="C146" s="508"/>
      <c r="D146" s="508"/>
      <c r="E146" s="518"/>
      <c r="F146" s="518"/>
      <c r="G146" s="518"/>
      <c r="H146" s="518"/>
      <c r="I146" s="518"/>
      <c r="J146" s="518"/>
      <c r="K146" s="361"/>
    </row>
    <row r="147" spans="1:11" ht="7" customHeight="1">
      <c r="A147" s="431"/>
      <c r="B147" s="443"/>
      <c r="C147" s="508"/>
      <c r="D147" s="508"/>
      <c r="E147" s="518"/>
      <c r="F147" s="518"/>
      <c r="G147" s="518"/>
      <c r="H147" s="518"/>
      <c r="I147" s="518"/>
      <c r="J147" s="518"/>
      <c r="K147" s="361"/>
    </row>
    <row r="148" spans="1:11" ht="5" customHeight="1">
      <c r="A148" s="431"/>
      <c r="B148" s="443"/>
      <c r="C148" s="508"/>
      <c r="D148" s="508"/>
      <c r="E148" s="518"/>
      <c r="F148" s="518"/>
      <c r="G148" s="518"/>
      <c r="H148" s="518"/>
      <c r="I148" s="518"/>
      <c r="J148" s="518"/>
      <c r="K148" s="361"/>
    </row>
    <row r="149" spans="1:11" ht="5" customHeight="1">
      <c r="A149" s="432"/>
      <c r="B149" s="432"/>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4">
      <c r="A151" s="429">
        <v>14</v>
      </c>
      <c r="B151" s="430" t="s">
        <v>66</v>
      </c>
      <c r="C151" s="289"/>
      <c r="D151" s="417" t="s">
        <v>100</v>
      </c>
      <c r="E151" s="547">
        <v>43235</v>
      </c>
      <c r="F151" s="547"/>
      <c r="G151" s="367" t="s">
        <v>62</v>
      </c>
      <c r="H151" s="368">
        <v>0.375</v>
      </c>
      <c r="I151" s="369" t="s">
        <v>108</v>
      </c>
      <c r="J151" s="368">
        <v>0.83333333333333337</v>
      </c>
    </row>
    <row r="152" spans="1:11" ht="14">
      <c r="A152" s="436"/>
      <c r="B152" s="436"/>
      <c r="C152" s="335"/>
      <c r="D152" s="293" t="s">
        <v>78</v>
      </c>
      <c r="E152" s="515"/>
      <c r="F152" s="515"/>
      <c r="G152" s="370" t="s">
        <v>62</v>
      </c>
      <c r="H152" s="371"/>
      <c r="I152" s="372" t="s">
        <v>108</v>
      </c>
      <c r="J152" s="371"/>
    </row>
    <row r="153" spans="1:11" ht="14">
      <c r="A153" s="432"/>
      <c r="B153" s="432"/>
      <c r="C153" s="295"/>
      <c r="D153" s="295"/>
      <c r="E153" s="373" t="s">
        <v>79</v>
      </c>
      <c r="F153" s="516"/>
      <c r="G153" s="516"/>
      <c r="H153" s="516"/>
      <c r="I153" s="516"/>
      <c r="J153" s="516"/>
    </row>
    <row r="154" spans="1:11" ht="5" customHeight="1">
      <c r="A154" s="341"/>
      <c r="B154" s="341"/>
      <c r="C154" s="286"/>
      <c r="D154" s="286"/>
      <c r="E154" s="286"/>
      <c r="F154" s="286"/>
      <c r="G154" s="365"/>
      <c r="H154" s="366"/>
      <c r="I154" s="286"/>
      <c r="J154" s="286"/>
    </row>
    <row r="155" spans="1:11" ht="13" customHeight="1">
      <c r="A155" s="429">
        <v>15</v>
      </c>
      <c r="B155" s="430" t="s">
        <v>67</v>
      </c>
      <c r="C155" s="289"/>
      <c r="D155" s="313"/>
      <c r="E155" s="328"/>
      <c r="F155" s="328"/>
      <c r="G155" s="328"/>
      <c r="H155" s="328"/>
      <c r="I155" s="328"/>
      <c r="J155" s="328"/>
    </row>
    <row r="156" spans="1:11" ht="13" customHeight="1">
      <c r="A156" s="431"/>
      <c r="B156" s="431"/>
      <c r="C156" s="291"/>
      <c r="D156" s="291"/>
      <c r="E156" s="307" t="s">
        <v>68</v>
      </c>
      <c r="F156" s="307"/>
      <c r="G156" s="374">
        <f>'PLEASE FILL IN HERE FIRST!!!'!B11</f>
        <v>43206</v>
      </c>
      <c r="H156" s="307" t="s">
        <v>339</v>
      </c>
      <c r="I156" s="307"/>
      <c r="J156" s="307"/>
    </row>
    <row r="157" spans="1:11" ht="13" customHeight="1">
      <c r="A157" s="431"/>
      <c r="B157" s="431"/>
      <c r="C157" s="291"/>
      <c r="D157" s="291"/>
      <c r="E157" s="307" t="s">
        <v>69</v>
      </c>
      <c r="F157" s="307"/>
      <c r="G157" s="374">
        <f>'PLEASE FILL IN HERE FIRST!!!'!B13</f>
        <v>43216</v>
      </c>
      <c r="H157" s="307"/>
      <c r="I157" s="307"/>
      <c r="J157" s="307"/>
    </row>
    <row r="158" spans="1:11" ht="13" customHeight="1">
      <c r="A158" s="538"/>
      <c r="B158" s="538"/>
      <c r="C158" s="538"/>
      <c r="D158" s="538"/>
      <c r="E158" s="375" t="s">
        <v>318</v>
      </c>
      <c r="F158" s="307"/>
      <c r="G158" s="374">
        <f>'PLEASE FILL IN HERE FIRST!!!'!B39</f>
        <v>43234</v>
      </c>
      <c r="H158" s="539" t="s">
        <v>319</v>
      </c>
      <c r="I158" s="539"/>
      <c r="J158" s="539"/>
    </row>
    <row r="159" spans="1:11" ht="13" customHeight="1">
      <c r="A159" s="431"/>
      <c r="B159" s="431"/>
      <c r="C159" s="291"/>
      <c r="D159" s="291"/>
      <c r="E159" s="307" t="s">
        <v>46</v>
      </c>
      <c r="F159" s="307"/>
      <c r="G159" s="376">
        <v>43221</v>
      </c>
      <c r="H159" s="307"/>
      <c r="I159" s="307"/>
      <c r="J159" s="307"/>
    </row>
    <row r="160" spans="1:11" ht="13" customHeight="1">
      <c r="A160" s="432"/>
      <c r="B160" s="432"/>
      <c r="C160" s="295"/>
      <c r="D160" s="295"/>
      <c r="E160" s="331" t="s">
        <v>323</v>
      </c>
      <c r="F160" s="331"/>
      <c r="G160" s="377">
        <v>43221</v>
      </c>
      <c r="H160" s="331"/>
      <c r="I160" s="331"/>
      <c r="J160" s="331"/>
    </row>
    <row r="161" spans="1:20" ht="5" customHeight="1">
      <c r="A161" s="341"/>
      <c r="B161" s="341"/>
      <c r="C161" s="286"/>
      <c r="D161" s="286"/>
      <c r="E161" s="286"/>
      <c r="F161" s="286"/>
      <c r="G161" s="378"/>
      <c r="H161" s="286"/>
      <c r="I161" s="286"/>
      <c r="J161" s="286"/>
    </row>
    <row r="162" spans="1:20" ht="14">
      <c r="A162" s="429">
        <v>16</v>
      </c>
      <c r="B162" s="430" t="s">
        <v>70</v>
      </c>
      <c r="C162" s="289"/>
      <c r="D162" s="313"/>
      <c r="E162" s="379" t="s">
        <v>71</v>
      </c>
      <c r="F162" s="328"/>
      <c r="G162" s="517">
        <f>'PLEASE FILL IN HERE FIRST!!!'!B39</f>
        <v>43234</v>
      </c>
      <c r="H162" s="517"/>
      <c r="I162" s="328" t="s">
        <v>340</v>
      </c>
      <c r="J162" s="328"/>
    </row>
    <row r="163" spans="1:20" ht="14">
      <c r="A163" s="444"/>
      <c r="B163" s="380" t="s">
        <v>205</v>
      </c>
      <c r="C163" s="381"/>
      <c r="D163" s="382"/>
      <c r="E163" s="383" t="s">
        <v>225</v>
      </c>
      <c r="F163" s="305"/>
      <c r="G163" s="383"/>
      <c r="H163" s="307"/>
      <c r="I163" s="307"/>
      <c r="J163" s="307"/>
    </row>
    <row r="164" spans="1:20" ht="17" customHeight="1">
      <c r="A164" s="444"/>
      <c r="B164" s="508" t="s">
        <v>332</v>
      </c>
      <c r="C164" s="508"/>
      <c r="D164" s="508"/>
      <c r="E164" s="305" t="s">
        <v>341</v>
      </c>
      <c r="F164" s="305"/>
      <c r="G164" s="384"/>
      <c r="H164" s="385"/>
      <c r="I164" s="337" t="str">
        <f>'PLEASE FILL IN HERE FIRST!!!'!B47&amp;"  "&amp;'PLEASE FILL IN HERE FIRST!!!'!B43</f>
        <v>120  Euro €</v>
      </c>
      <c r="J164" s="305" t="s">
        <v>276</v>
      </c>
    </row>
    <row r="165" spans="1:20" ht="13" customHeight="1">
      <c r="A165" s="444"/>
      <c r="B165" s="508"/>
      <c r="C165" s="508"/>
      <c r="D165" s="508"/>
      <c r="E165" s="510" t="s">
        <v>342</v>
      </c>
      <c r="F165" s="510"/>
      <c r="G165" s="510"/>
      <c r="H165" s="510"/>
      <c r="I165" s="510"/>
      <c r="J165" s="510"/>
    </row>
    <row r="166" spans="1:20" ht="27" customHeight="1">
      <c r="A166" s="444"/>
      <c r="B166" s="508"/>
      <c r="C166" s="508"/>
      <c r="D166" s="508"/>
      <c r="E166" s="510" t="s">
        <v>440</v>
      </c>
      <c r="F166" s="510"/>
      <c r="G166" s="510"/>
      <c r="H166" s="510"/>
      <c r="I166" s="510"/>
      <c r="J166" s="510"/>
      <c r="O166" s="545"/>
      <c r="P166" s="545"/>
      <c r="Q166" s="545"/>
      <c r="R166" s="545"/>
      <c r="S166" s="545"/>
      <c r="T166" s="545"/>
    </row>
    <row r="167" spans="1:20" ht="10" customHeight="1">
      <c r="A167" s="444"/>
      <c r="B167" s="508"/>
      <c r="C167" s="508"/>
      <c r="D167" s="508"/>
      <c r="E167" s="511"/>
      <c r="F167" s="511"/>
      <c r="G167" s="511"/>
      <c r="H167" s="511"/>
      <c r="I167" s="511"/>
      <c r="J167" s="511"/>
      <c r="O167" s="545"/>
      <c r="P167" s="545"/>
      <c r="Q167" s="545"/>
      <c r="R167" s="545"/>
      <c r="S167" s="545"/>
      <c r="T167" s="545"/>
    </row>
    <row r="168" spans="1:20" ht="14">
      <c r="A168" s="444"/>
      <c r="B168" s="508"/>
      <c r="C168" s="508"/>
      <c r="D168" s="508"/>
      <c r="E168" s="546" t="s">
        <v>441</v>
      </c>
      <c r="F168" s="546"/>
      <c r="G168" s="546"/>
      <c r="H168" s="546"/>
      <c r="I168" s="546"/>
      <c r="J168" s="546"/>
    </row>
    <row r="169" spans="1:20" ht="14">
      <c r="A169" s="432"/>
      <c r="B169" s="509"/>
      <c r="C169" s="509"/>
      <c r="D169" s="509"/>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4">
      <c r="A171" s="429">
        <v>17</v>
      </c>
      <c r="B171" s="430" t="s">
        <v>72</v>
      </c>
      <c r="C171" s="289"/>
      <c r="D171" s="313"/>
      <c r="E171" s="541" t="s">
        <v>73</v>
      </c>
      <c r="F171" s="541"/>
      <c r="G171" s="389" t="s">
        <v>74</v>
      </c>
      <c r="H171" s="390"/>
      <c r="I171" s="379"/>
      <c r="J171" s="379"/>
    </row>
    <row r="172" spans="1:20" ht="6" customHeight="1">
      <c r="A172" s="445"/>
      <c r="B172" s="436"/>
      <c r="C172" s="335"/>
      <c r="D172" s="291"/>
      <c r="E172" s="391"/>
      <c r="F172" s="391"/>
      <c r="G172" s="392"/>
      <c r="H172" s="306"/>
      <c r="I172" s="383"/>
      <c r="J172" s="383"/>
    </row>
    <row r="173" spans="1:20" ht="14">
      <c r="A173" s="431"/>
      <c r="B173" s="437"/>
      <c r="C173" s="393"/>
      <c r="D173" s="393"/>
      <c r="E173" s="548" t="s">
        <v>458</v>
      </c>
      <c r="F173" s="548"/>
      <c r="G173" s="548"/>
      <c r="H173" s="548"/>
      <c r="I173" s="394">
        <f>'PLEASE FILL IN HERE FIRST!!!'!B45</f>
        <v>12</v>
      </c>
      <c r="J173" s="395" t="str">
        <f>'PLEASE FILL IN HERE FIRST!!!'!B43</f>
        <v>Euro €</v>
      </c>
    </row>
    <row r="174" spans="1:20" ht="6" customHeight="1">
      <c r="A174" s="446"/>
      <c r="B174" s="432"/>
      <c r="C174" s="295"/>
      <c r="D174" s="396"/>
      <c r="E174" s="543"/>
      <c r="F174" s="543"/>
      <c r="G174" s="397"/>
      <c r="H174" s="398"/>
      <c r="I174" s="398"/>
      <c r="J174" s="398"/>
    </row>
    <row r="175" spans="1:20" ht="5" customHeight="1"/>
    <row r="176" spans="1:20" ht="13" customHeight="1">
      <c r="A176" s="429">
        <v>18</v>
      </c>
      <c r="B176" s="430" t="s">
        <v>75</v>
      </c>
      <c r="C176" s="289"/>
      <c r="D176" s="313"/>
      <c r="E176" s="542" t="s">
        <v>343</v>
      </c>
      <c r="F176" s="542"/>
      <c r="G176" s="542"/>
      <c r="H176" s="542"/>
      <c r="I176" s="542"/>
      <c r="J176" s="542"/>
    </row>
    <row r="177" spans="1:10" ht="13" customHeight="1">
      <c r="A177" s="431"/>
      <c r="B177" s="522" t="s">
        <v>80</v>
      </c>
      <c r="C177" s="522"/>
      <c r="D177" s="292">
        <v>1</v>
      </c>
      <c r="E177" s="551" t="s">
        <v>586</v>
      </c>
      <c r="F177" s="551"/>
      <c r="G177" s="551"/>
      <c r="H177" s="551"/>
      <c r="I177" s="551"/>
      <c r="J177" s="551"/>
    </row>
    <row r="178" spans="1:10" ht="13" customHeight="1">
      <c r="A178" s="431"/>
      <c r="B178" s="522" t="s">
        <v>81</v>
      </c>
      <c r="C178" s="522"/>
      <c r="D178" s="292">
        <v>2</v>
      </c>
      <c r="E178" s="551" t="s">
        <v>608</v>
      </c>
      <c r="F178" s="551"/>
      <c r="G178" s="551"/>
      <c r="H178" s="551"/>
      <c r="I178" s="551"/>
      <c r="J178" s="551"/>
    </row>
    <row r="179" spans="1:10" ht="13" customHeight="1">
      <c r="A179" s="431"/>
      <c r="B179" s="522" t="s">
        <v>82</v>
      </c>
      <c r="C179" s="522"/>
      <c r="D179" s="292">
        <v>3</v>
      </c>
      <c r="E179" s="551" t="s">
        <v>609</v>
      </c>
      <c r="F179" s="551"/>
      <c r="G179" s="551"/>
      <c r="H179" s="551"/>
      <c r="I179" s="551"/>
      <c r="J179" s="551"/>
    </row>
    <row r="180" spans="1:10" ht="13" customHeight="1">
      <c r="A180" s="431"/>
      <c r="B180" s="522" t="s">
        <v>82</v>
      </c>
      <c r="C180" s="522"/>
      <c r="D180" s="292">
        <v>4</v>
      </c>
      <c r="E180" s="551"/>
      <c r="F180" s="551"/>
      <c r="G180" s="551"/>
      <c r="H180" s="551"/>
      <c r="I180" s="551"/>
      <c r="J180" s="551"/>
    </row>
    <row r="181" spans="1:10" ht="13" customHeight="1">
      <c r="A181" s="431"/>
      <c r="B181" s="522" t="s">
        <v>83</v>
      </c>
      <c r="C181" s="522"/>
      <c r="D181" s="292">
        <v>5</v>
      </c>
      <c r="E181" s="551" t="s">
        <v>610</v>
      </c>
      <c r="F181" s="551"/>
      <c r="G181" s="551"/>
      <c r="H181" s="551"/>
      <c r="I181" s="551"/>
      <c r="J181" s="551"/>
    </row>
    <row r="182" spans="1:10" ht="13" customHeight="1">
      <c r="A182" s="431"/>
      <c r="B182" s="522" t="s">
        <v>84</v>
      </c>
      <c r="C182" s="522"/>
      <c r="D182" s="292">
        <v>6</v>
      </c>
      <c r="E182" s="551" t="s">
        <v>611</v>
      </c>
      <c r="F182" s="551"/>
      <c r="G182" s="551"/>
      <c r="H182" s="551"/>
      <c r="I182" s="551"/>
      <c r="J182" s="551"/>
    </row>
    <row r="183" spans="1:10" ht="13" customHeight="1">
      <c r="A183" s="431"/>
      <c r="B183" s="522" t="s">
        <v>220</v>
      </c>
      <c r="C183" s="522"/>
      <c r="D183" s="292">
        <v>7</v>
      </c>
      <c r="E183" s="551" t="s">
        <v>610</v>
      </c>
      <c r="F183" s="551"/>
      <c r="G183" s="551"/>
      <c r="H183" s="551"/>
      <c r="I183" s="551"/>
      <c r="J183" s="551"/>
    </row>
    <row r="184" spans="1:10" ht="13" customHeight="1">
      <c r="A184" s="431"/>
      <c r="B184" s="535" t="s">
        <v>221</v>
      </c>
      <c r="C184" s="399"/>
      <c r="D184" s="400"/>
      <c r="E184" s="553" t="s">
        <v>344</v>
      </c>
      <c r="F184" s="554"/>
      <c r="G184" s="554"/>
      <c r="H184" s="554"/>
      <c r="I184" s="554"/>
      <c r="J184" s="554"/>
    </row>
    <row r="185" spans="1:10" ht="13" customHeight="1">
      <c r="A185" s="431"/>
      <c r="B185" s="535"/>
      <c r="C185" s="508" t="s">
        <v>222</v>
      </c>
      <c r="D185" s="508"/>
      <c r="E185" s="482" t="s">
        <v>612</v>
      </c>
      <c r="F185" s="482"/>
      <c r="G185" s="482"/>
      <c r="H185" s="482"/>
      <c r="I185" s="482"/>
      <c r="J185" s="482"/>
    </row>
    <row r="186" spans="1:10" ht="13" customHeight="1">
      <c r="A186" s="431"/>
      <c r="B186" s="447"/>
      <c r="C186" s="508"/>
      <c r="D186" s="508"/>
      <c r="E186" s="482"/>
      <c r="F186" s="482"/>
      <c r="G186" s="482"/>
      <c r="H186" s="482"/>
      <c r="I186" s="482"/>
      <c r="J186" s="482"/>
    </row>
    <row r="187" spans="1:10" ht="13" customHeight="1">
      <c r="A187" s="431"/>
      <c r="B187" s="530"/>
      <c r="C187" s="530"/>
      <c r="D187" s="530"/>
      <c r="E187" s="528" t="s">
        <v>317</v>
      </c>
      <c r="F187" s="528"/>
      <c r="G187" s="528"/>
      <c r="H187" s="528"/>
      <c r="I187" s="528"/>
      <c r="J187" s="528"/>
    </row>
    <row r="188" spans="1:10" ht="13" customHeight="1">
      <c r="A188" s="432"/>
      <c r="B188" s="531"/>
      <c r="C188" s="531"/>
      <c r="D188" s="531"/>
      <c r="E188" s="529"/>
      <c r="F188" s="529"/>
      <c r="G188" s="529"/>
      <c r="H188" s="529"/>
      <c r="I188" s="529"/>
      <c r="J188" s="529"/>
    </row>
    <row r="189" spans="1:10" ht="5" customHeight="1"/>
    <row r="190" spans="1:10" ht="13" customHeight="1">
      <c r="A190" s="429">
        <v>19</v>
      </c>
      <c r="B190" s="430" t="s">
        <v>76</v>
      </c>
      <c r="C190" s="289"/>
      <c r="D190" s="313"/>
      <c r="E190" s="523" t="s">
        <v>345</v>
      </c>
      <c r="F190" s="523"/>
      <c r="G190" s="523"/>
      <c r="H190" s="523"/>
      <c r="I190" s="523"/>
      <c r="J190" s="523"/>
    </row>
    <row r="191" spans="1:10" ht="13" customHeight="1">
      <c r="A191" s="431"/>
      <c r="B191" s="431"/>
      <c r="C191" s="291"/>
      <c r="D191" s="291"/>
      <c r="E191" s="527"/>
      <c r="F191" s="527"/>
      <c r="G191" s="527"/>
      <c r="H191" s="527"/>
      <c r="I191" s="527"/>
      <c r="J191" s="527"/>
    </row>
    <row r="192" spans="1:10" ht="13" customHeight="1">
      <c r="A192" s="432"/>
      <c r="B192" s="432"/>
      <c r="C192" s="295"/>
      <c r="D192" s="295"/>
      <c r="E192" s="555"/>
      <c r="F192" s="555"/>
      <c r="G192" s="555"/>
      <c r="H192" s="555"/>
      <c r="I192" s="555"/>
      <c r="J192" s="555"/>
    </row>
    <row r="193" spans="1:10" ht="5" customHeight="1"/>
    <row r="194" spans="1:10" ht="11" customHeight="1">
      <c r="A194" s="429">
        <v>20</v>
      </c>
      <c r="B194" s="430" t="s">
        <v>162</v>
      </c>
      <c r="C194" s="289"/>
      <c r="D194" s="313"/>
      <c r="E194" s="524" t="s">
        <v>161</v>
      </c>
      <c r="F194" s="524"/>
      <c r="G194" s="524"/>
      <c r="H194" s="524"/>
      <c r="I194" s="524"/>
      <c r="J194" s="524"/>
    </row>
    <row r="195" spans="1:10" ht="11" customHeight="1">
      <c r="A195" s="431"/>
      <c r="B195" s="431"/>
      <c r="C195" s="291"/>
      <c r="D195" s="291"/>
      <c r="E195" s="525"/>
      <c r="F195" s="525"/>
      <c r="G195" s="525"/>
      <c r="H195" s="525"/>
      <c r="I195" s="525"/>
      <c r="J195" s="525"/>
    </row>
    <row r="196" spans="1:10" ht="11" customHeight="1">
      <c r="A196" s="431"/>
      <c r="B196" s="431"/>
      <c r="C196" s="291"/>
      <c r="D196" s="291"/>
      <c r="E196" s="525"/>
      <c r="F196" s="525"/>
      <c r="G196" s="525"/>
      <c r="H196" s="525"/>
      <c r="I196" s="525"/>
      <c r="J196" s="525"/>
    </row>
    <row r="197" spans="1:10" ht="11" customHeight="1">
      <c r="A197" s="431"/>
      <c r="B197" s="431"/>
      <c r="C197" s="291"/>
      <c r="D197" s="291"/>
      <c r="E197" s="525"/>
      <c r="F197" s="525"/>
      <c r="G197" s="525"/>
      <c r="H197" s="525"/>
      <c r="I197" s="525"/>
      <c r="J197" s="525"/>
    </row>
    <row r="198" spans="1:10" ht="11" customHeight="1">
      <c r="A198" s="431"/>
      <c r="B198" s="431"/>
      <c r="C198" s="291"/>
      <c r="D198" s="291"/>
      <c r="E198" s="525"/>
      <c r="F198" s="525"/>
      <c r="G198" s="525"/>
      <c r="H198" s="525"/>
      <c r="I198" s="525"/>
      <c r="J198" s="525"/>
    </row>
    <row r="199" spans="1:10" ht="11" customHeight="1">
      <c r="A199" s="431"/>
      <c r="B199" s="431"/>
      <c r="C199" s="291"/>
      <c r="D199" s="291"/>
      <c r="E199" s="525"/>
      <c r="F199" s="525"/>
      <c r="G199" s="525"/>
      <c r="H199" s="525"/>
      <c r="I199" s="525"/>
      <c r="J199" s="525"/>
    </row>
    <row r="200" spans="1:10" ht="11" customHeight="1">
      <c r="A200" s="431"/>
      <c r="B200" s="431"/>
      <c r="C200" s="291"/>
      <c r="D200" s="291"/>
      <c r="E200" s="525"/>
      <c r="F200" s="525"/>
      <c r="G200" s="525"/>
      <c r="H200" s="525"/>
      <c r="I200" s="525"/>
      <c r="J200" s="525"/>
    </row>
    <row r="201" spans="1:10" ht="11" customHeight="1">
      <c r="A201" s="432"/>
      <c r="B201" s="432"/>
      <c r="C201" s="295"/>
      <c r="D201" s="295"/>
      <c r="E201" s="526"/>
      <c r="F201" s="526"/>
      <c r="G201" s="526"/>
      <c r="H201" s="526"/>
      <c r="I201" s="526"/>
      <c r="J201" s="526"/>
    </row>
    <row r="202" spans="1:10" ht="5" customHeight="1">
      <c r="A202" s="341"/>
      <c r="B202" s="341"/>
      <c r="C202" s="286"/>
      <c r="D202" s="286"/>
      <c r="E202" s="401"/>
      <c r="F202" s="401"/>
      <c r="G202" s="401"/>
      <c r="H202" s="401"/>
      <c r="I202" s="401"/>
      <c r="J202" s="401"/>
    </row>
    <row r="203" spans="1:10" ht="13" customHeight="1">
      <c r="A203" s="429">
        <v>21</v>
      </c>
      <c r="B203" s="430" t="s">
        <v>170</v>
      </c>
      <c r="C203" s="313"/>
      <c r="D203" s="313"/>
      <c r="E203" s="524" t="s">
        <v>171</v>
      </c>
      <c r="F203" s="524"/>
      <c r="G203" s="524"/>
      <c r="H203" s="524"/>
      <c r="I203" s="524"/>
      <c r="J203" s="524"/>
    </row>
    <row r="204" spans="1:10" ht="13" customHeight="1">
      <c r="A204" s="431"/>
      <c r="B204" s="431"/>
      <c r="C204" s="291"/>
      <c r="D204" s="291"/>
      <c r="E204" s="525"/>
      <c r="F204" s="525"/>
      <c r="G204" s="525"/>
      <c r="H204" s="525"/>
      <c r="I204" s="525"/>
      <c r="J204" s="525"/>
    </row>
    <row r="205" spans="1:10" ht="13" customHeight="1">
      <c r="A205" s="431"/>
      <c r="B205" s="431"/>
      <c r="C205" s="291"/>
      <c r="D205" s="291"/>
      <c r="E205" s="525"/>
      <c r="F205" s="525"/>
      <c r="G205" s="525"/>
      <c r="H205" s="525"/>
      <c r="I205" s="525"/>
      <c r="J205" s="525"/>
    </row>
    <row r="206" spans="1:10" ht="13" customHeight="1">
      <c r="A206" s="432"/>
      <c r="B206" s="432"/>
      <c r="C206" s="295"/>
      <c r="D206" s="295"/>
      <c r="E206" s="526"/>
      <c r="F206" s="526"/>
      <c r="G206" s="526"/>
      <c r="H206" s="526"/>
      <c r="I206" s="526"/>
      <c r="J206" s="526"/>
    </row>
    <row r="207" spans="1:10" ht="5" customHeight="1">
      <c r="A207" s="341"/>
      <c r="B207" s="341"/>
      <c r="C207" s="286"/>
      <c r="D207" s="286"/>
      <c r="E207" s="402"/>
      <c r="F207" s="402"/>
      <c r="G207" s="402"/>
      <c r="H207" s="402"/>
      <c r="I207" s="402"/>
      <c r="J207" s="402"/>
    </row>
    <row r="208" spans="1:10" ht="13" customHeight="1">
      <c r="A208" s="429">
        <v>22</v>
      </c>
      <c r="B208" s="430" t="s">
        <v>312</v>
      </c>
      <c r="C208" s="313"/>
      <c r="D208" s="313"/>
      <c r="E208" s="549" t="s">
        <v>313</v>
      </c>
      <c r="F208" s="549"/>
      <c r="G208" s="549"/>
      <c r="H208" s="549"/>
      <c r="I208" s="549"/>
      <c r="J208" s="549"/>
    </row>
    <row r="209" spans="1:10" ht="13" customHeight="1">
      <c r="A209" s="432"/>
      <c r="B209" s="432"/>
      <c r="C209" s="295"/>
      <c r="D209" s="295"/>
      <c r="E209" s="550"/>
      <c r="F209" s="550"/>
      <c r="G209" s="550"/>
      <c r="H209" s="550"/>
      <c r="I209" s="550"/>
      <c r="J209" s="550"/>
    </row>
    <row r="210" spans="1:10" ht="5" customHeight="1">
      <c r="A210" s="341"/>
      <c r="B210" s="341"/>
      <c r="C210" s="286"/>
      <c r="D210" s="286"/>
      <c r="E210" s="286"/>
      <c r="F210" s="286"/>
      <c r="G210" s="286"/>
      <c r="H210" s="286"/>
      <c r="I210" s="286"/>
      <c r="J210" s="286"/>
    </row>
    <row r="211" spans="1:10" ht="12.75" customHeight="1">
      <c r="A211" s="429">
        <v>23</v>
      </c>
      <c r="B211" s="430" t="s">
        <v>200</v>
      </c>
      <c r="C211" s="403"/>
      <c r="D211" s="404"/>
      <c r="E211" s="523" t="s">
        <v>457</v>
      </c>
      <c r="F211" s="523"/>
      <c r="G211" s="523"/>
      <c r="H211" s="523"/>
      <c r="I211" s="523"/>
      <c r="J211" s="285">
        <f>INDEX(Events!I2:I104,MATCH('PLEASE FILL IN HERE FIRST!!!'!B7,Events!D2:D87,0))</f>
        <v>220</v>
      </c>
    </row>
    <row r="212" spans="1:10" ht="26" customHeight="1">
      <c r="A212" s="431"/>
      <c r="B212" s="440"/>
      <c r="C212" s="405"/>
      <c r="D212" s="405"/>
      <c r="E212" s="527" t="s">
        <v>325</v>
      </c>
      <c r="F212" s="527"/>
      <c r="G212" s="527"/>
      <c r="H212" s="527"/>
      <c r="I212" s="527"/>
      <c r="J212" s="527"/>
    </row>
    <row r="213" spans="1:10" ht="16" customHeight="1">
      <c r="A213" s="440"/>
      <c r="B213" s="440"/>
      <c r="C213" s="405"/>
      <c r="D213" s="405"/>
      <c r="E213" s="521" t="s">
        <v>442</v>
      </c>
      <c r="F213" s="521"/>
      <c r="G213" s="521"/>
      <c r="H213" s="521"/>
      <c r="I213" s="521"/>
      <c r="J213" s="521"/>
    </row>
    <row r="214" spans="1:10" ht="13" customHeight="1">
      <c r="A214" s="440"/>
      <c r="B214" s="440"/>
      <c r="C214" s="405"/>
      <c r="D214" s="405"/>
      <c r="E214" s="521" t="s">
        <v>365</v>
      </c>
      <c r="F214" s="521"/>
      <c r="G214" s="521"/>
      <c r="H214" s="521"/>
      <c r="I214" s="521"/>
      <c r="J214" s="521"/>
    </row>
    <row r="215" spans="1:10" ht="13" customHeight="1">
      <c r="A215" s="440"/>
      <c r="B215" s="440"/>
      <c r="C215" s="405"/>
      <c r="D215" s="405"/>
      <c r="E215" s="521" t="s">
        <v>443</v>
      </c>
      <c r="F215" s="521"/>
      <c r="G215" s="521"/>
      <c r="H215" s="521"/>
      <c r="I215" s="521"/>
      <c r="J215" s="521"/>
    </row>
    <row r="216" spans="1:10" ht="13" customHeight="1">
      <c r="A216" s="440"/>
      <c r="B216" s="440"/>
      <c r="C216" s="405"/>
      <c r="D216" s="405"/>
      <c r="E216" s="521" t="s">
        <v>444</v>
      </c>
      <c r="F216" s="521"/>
      <c r="G216" s="521"/>
      <c r="H216" s="521"/>
      <c r="I216" s="521"/>
      <c r="J216" s="521"/>
    </row>
    <row r="217" spans="1:10" ht="4" customHeight="1">
      <c r="A217" s="440"/>
      <c r="B217" s="440"/>
      <c r="C217" s="405"/>
      <c r="D217" s="405"/>
      <c r="E217" s="281"/>
      <c r="F217" s="281"/>
      <c r="G217" s="281"/>
      <c r="H217" s="281"/>
      <c r="I217" s="281"/>
      <c r="J217" s="281"/>
    </row>
    <row r="218" spans="1:10" ht="12" customHeight="1">
      <c r="A218" s="440"/>
      <c r="B218" s="440"/>
      <c r="C218" s="405"/>
      <c r="D218" s="405"/>
      <c r="E218" s="521" t="s">
        <v>326</v>
      </c>
      <c r="F218" s="521"/>
      <c r="G218" s="521"/>
      <c r="H218" s="521"/>
      <c r="I218" s="521"/>
      <c r="J218" s="521"/>
    </row>
    <row r="219" spans="1:10" ht="4" customHeight="1">
      <c r="A219" s="440"/>
      <c r="B219" s="440"/>
      <c r="C219" s="405"/>
      <c r="D219" s="405"/>
      <c r="E219" s="212"/>
      <c r="F219" s="212"/>
      <c r="G219" s="212"/>
      <c r="H219" s="212"/>
      <c r="I219" s="212"/>
      <c r="J219" s="212"/>
    </row>
    <row r="220" spans="1:10" ht="13" customHeight="1">
      <c r="A220" s="448"/>
      <c r="B220" s="448"/>
      <c r="C220" s="406"/>
      <c r="D220" s="406"/>
      <c r="E220" s="520" t="s">
        <v>445</v>
      </c>
      <c r="F220" s="520"/>
      <c r="G220" s="520"/>
      <c r="H220" s="520"/>
      <c r="I220" s="520"/>
      <c r="J220" s="520"/>
    </row>
    <row r="221" spans="1:10" ht="16.5" customHeight="1">
      <c r="A221" s="552"/>
      <c r="B221" s="552"/>
      <c r="C221" s="552"/>
      <c r="D221" s="552"/>
      <c r="E221" s="552"/>
      <c r="F221" s="552"/>
      <c r="G221" s="552"/>
      <c r="H221" s="552"/>
      <c r="I221" s="552"/>
      <c r="J221" s="552"/>
    </row>
    <row r="222" spans="1:10">
      <c r="A222" s="552"/>
      <c r="B222" s="552"/>
      <c r="C222" s="552"/>
      <c r="D222" s="552"/>
      <c r="E222" s="552"/>
      <c r="F222" s="552"/>
      <c r="G222" s="552"/>
      <c r="H222" s="552"/>
      <c r="I222" s="552"/>
      <c r="J222" s="552"/>
    </row>
    <row r="223" spans="1:10">
      <c r="A223" s="552"/>
      <c r="B223" s="552"/>
      <c r="C223" s="552"/>
      <c r="D223" s="552"/>
      <c r="E223" s="552"/>
      <c r="F223" s="552"/>
      <c r="G223" s="552"/>
      <c r="H223" s="552"/>
      <c r="I223" s="552"/>
      <c r="J223" s="552"/>
    </row>
    <row r="224" spans="1:10">
      <c r="A224" s="552"/>
      <c r="B224" s="552"/>
      <c r="C224" s="552"/>
      <c r="D224" s="552"/>
      <c r="E224" s="552"/>
      <c r="F224" s="552"/>
      <c r="G224" s="552"/>
      <c r="H224" s="552"/>
      <c r="I224" s="552"/>
      <c r="J224" s="552"/>
    </row>
    <row r="225" spans="1:11">
      <c r="A225" s="552"/>
      <c r="B225" s="552"/>
      <c r="C225" s="552"/>
      <c r="D225" s="552"/>
      <c r="E225" s="552"/>
      <c r="F225" s="552"/>
      <c r="G225" s="552"/>
      <c r="H225" s="552"/>
      <c r="I225" s="552"/>
      <c r="J225" s="552"/>
    </row>
    <row r="227" spans="1:11">
      <c r="F227" s="544"/>
      <c r="G227" s="544"/>
      <c r="H227" s="544"/>
      <c r="I227" s="544"/>
      <c r="J227" s="544"/>
      <c r="K227" s="544"/>
    </row>
    <row r="228" spans="1:11">
      <c r="F228" s="544"/>
      <c r="G228" s="544"/>
      <c r="H228" s="544"/>
      <c r="I228" s="544"/>
      <c r="J228" s="544"/>
      <c r="K228" s="544"/>
    </row>
    <row r="229" spans="1:11">
      <c r="F229" s="544"/>
      <c r="G229" s="544"/>
      <c r="H229" s="544"/>
      <c r="I229" s="544"/>
      <c r="J229" s="544"/>
      <c r="K229" s="544"/>
    </row>
    <row r="230" spans="1:11">
      <c r="F230" s="544"/>
      <c r="G230" s="544"/>
      <c r="H230" s="544"/>
      <c r="I230" s="544"/>
      <c r="J230" s="544"/>
      <c r="K230" s="544"/>
    </row>
    <row r="231" spans="1:11">
      <c r="F231" s="544"/>
      <c r="G231" s="544"/>
      <c r="H231" s="544"/>
      <c r="I231" s="544"/>
      <c r="J231" s="544"/>
      <c r="K231" s="544"/>
    </row>
  </sheetData>
  <sheetProtection password="CA4D" sheet="1" objects="1" scenarios="1"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10">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3 I86:I87">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J49"/>
    <dataValidation type="list" allowBlank="1" showInputMessage="1" showErrorMessage="1" promptTitle="Currency" prompt="Select in the list" sqref="I122">
      <formula1>currency</formula1>
    </dataValidation>
    <dataValidation type="list" allowBlank="1" showInputMessage="1" showErrorMessage="1" sqref="I104 I105">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0" t="str">
        <f>'PLEASE FILL IN HERE FIRST!!!'!B3</f>
        <v>ITTF Challenge</v>
      </c>
      <c r="B1" s="580"/>
      <c r="C1" s="580"/>
      <c r="D1" s="580"/>
      <c r="E1" s="580"/>
      <c r="F1" s="580"/>
      <c r="G1" s="580"/>
      <c r="H1" s="580"/>
      <c r="I1" s="580"/>
      <c r="J1" s="580"/>
    </row>
    <row r="2" spans="1:10" s="69" customFormat="1" ht="39" customHeight="1">
      <c r="A2" s="580" t="s">
        <v>198</v>
      </c>
      <c r="B2" s="580"/>
      <c r="C2" s="580"/>
      <c r="D2" s="580"/>
      <c r="E2" s="580"/>
      <c r="F2" s="580"/>
      <c r="G2" s="580"/>
      <c r="H2" s="580"/>
      <c r="I2" s="580"/>
      <c r="J2" s="580"/>
    </row>
    <row r="3" spans="1:10" ht="16">
      <c r="A3" s="585" t="str">
        <f>'PLEASE FILL IN HERE FIRST!!!'!B5</f>
        <v>Challenge</v>
      </c>
      <c r="B3" s="585"/>
      <c r="C3" s="585"/>
      <c r="D3" s="585"/>
      <c r="E3" s="585"/>
      <c r="F3" s="585"/>
      <c r="G3" s="585"/>
      <c r="H3" s="585"/>
      <c r="I3" s="585"/>
      <c r="J3" s="85"/>
    </row>
    <row r="4" spans="1:10" ht="16">
      <c r="A4" s="586" t="str">
        <f>'PLEASE FILL IN HERE FIRST!!!'!B7</f>
        <v>Bangkok (THA) - ITTF CHALLENGE</v>
      </c>
      <c r="B4" s="586"/>
      <c r="C4" s="586"/>
      <c r="D4" s="586"/>
      <c r="E4" s="586"/>
      <c r="F4" s="586"/>
      <c r="G4" s="586"/>
      <c r="H4" s="586"/>
      <c r="I4" s="586"/>
      <c r="J4" s="85"/>
    </row>
    <row r="5" spans="1:10" ht="16">
      <c r="A5" s="169"/>
      <c r="B5" s="169"/>
      <c r="C5" s="169"/>
      <c r="D5" s="170">
        <f>'PLEASE FILL IN HERE FIRST!!!'!B9</f>
        <v>43236</v>
      </c>
      <c r="E5" s="171" t="s">
        <v>108</v>
      </c>
      <c r="F5" s="581">
        <f>'PLEASE FILL IN HERE FIRST!!!'!D9</f>
        <v>43240</v>
      </c>
      <c r="G5" s="581"/>
      <c r="H5" s="169"/>
      <c r="I5" s="169"/>
      <c r="J5" s="10"/>
    </row>
    <row r="6" spans="1:10" ht="27" customHeight="1"/>
    <row r="7" spans="1:10" ht="23">
      <c r="A7" s="152" t="s">
        <v>90</v>
      </c>
      <c r="B7" s="582"/>
      <c r="C7" s="583"/>
      <c r="D7" s="583"/>
      <c r="E7" s="583"/>
      <c r="F7" s="583"/>
      <c r="G7" s="583"/>
      <c r="H7" s="583"/>
      <c r="I7" s="584"/>
      <c r="J7" s="80"/>
    </row>
    <row r="9" spans="1:10" ht="13">
      <c r="A9" s="151" t="s">
        <v>102</v>
      </c>
    </row>
    <row r="10" spans="1:10" ht="13"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78" t="s">
        <v>0</v>
      </c>
      <c r="B19" s="578"/>
      <c r="C19" s="578"/>
      <c r="D19" s="578"/>
      <c r="E19" s="578"/>
      <c r="F19" s="578"/>
      <c r="G19" s="578"/>
      <c r="H19" s="79">
        <f>'PLEASE FILL IN HERE FIRST!!!'!$B$47</f>
        <v>120</v>
      </c>
      <c r="I19" s="78" t="str">
        <f>'PLEASE FILL IN HERE FIRST!!!'!$B$43</f>
        <v>Euro €</v>
      </c>
      <c r="J19" s="78"/>
    </row>
    <row r="20" spans="1:10" s="77" customFormat="1">
      <c r="A20" s="579" t="s">
        <v>1</v>
      </c>
      <c r="B20" s="579"/>
      <c r="C20" s="579"/>
      <c r="D20" s="579"/>
      <c r="E20" s="579"/>
      <c r="F20" s="579"/>
      <c r="G20" s="579"/>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3"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160</v>
      </c>
      <c r="G25" s="158" t="str">
        <f>'PLEASE FILL IN HERE FIRST!!!'!$B$43</f>
        <v>Euro €</v>
      </c>
      <c r="H25" s="159" t="s">
        <v>193</v>
      </c>
      <c r="I25" s="161">
        <f>Prospectus!H122</f>
        <v>0</v>
      </c>
      <c r="J25" s="158" t="str">
        <f>'PLEASE FILL IN HERE FIRST!!!'!$B$43</f>
        <v>Euro €</v>
      </c>
    </row>
    <row r="26" spans="1:10" ht="13"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120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3"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57"/>
      <c r="B32" s="558"/>
      <c r="C32" s="558"/>
      <c r="D32" s="559"/>
      <c r="E32" s="159"/>
      <c r="F32" s="572"/>
      <c r="G32" s="573"/>
      <c r="H32" s="573"/>
      <c r="I32" s="573"/>
      <c r="J32" s="574"/>
    </row>
    <row r="33" spans="1:10">
      <c r="A33" s="560"/>
      <c r="B33" s="561"/>
      <c r="C33" s="561"/>
      <c r="D33" s="562"/>
      <c r="E33" s="159"/>
      <c r="F33" s="568" t="s">
        <v>100</v>
      </c>
      <c r="G33" s="568"/>
      <c r="H33" s="568"/>
      <c r="I33" s="568"/>
      <c r="J33" s="165"/>
    </row>
    <row r="34" spans="1:10">
      <c r="A34" s="560"/>
      <c r="B34" s="561"/>
      <c r="C34" s="561"/>
      <c r="D34" s="562"/>
      <c r="E34" s="159"/>
      <c r="F34" s="166"/>
      <c r="G34" s="166"/>
      <c r="H34" s="166"/>
      <c r="I34" s="166"/>
      <c r="J34" s="166"/>
    </row>
    <row r="35" spans="1:10">
      <c r="A35" s="560"/>
      <c r="B35" s="561"/>
      <c r="C35" s="561"/>
      <c r="D35" s="562"/>
      <c r="E35" s="159"/>
      <c r="F35" s="166"/>
      <c r="G35" s="166"/>
      <c r="H35" s="166"/>
      <c r="I35" s="166"/>
      <c r="J35" s="166"/>
    </row>
    <row r="36" spans="1:10">
      <c r="A36" s="560"/>
      <c r="B36" s="561"/>
      <c r="C36" s="561"/>
      <c r="D36" s="562"/>
      <c r="E36" s="159"/>
      <c r="F36" s="166"/>
      <c r="G36" s="166"/>
      <c r="H36" s="166"/>
      <c r="I36" s="166"/>
      <c r="J36" s="166"/>
    </row>
    <row r="37" spans="1:10">
      <c r="A37" s="563"/>
      <c r="B37" s="564"/>
      <c r="C37" s="564"/>
      <c r="D37" s="565"/>
      <c r="E37" s="159"/>
      <c r="F37" s="572"/>
      <c r="G37" s="573"/>
      <c r="H37" s="573"/>
      <c r="I37" s="573"/>
      <c r="J37" s="574"/>
    </row>
    <row r="38" spans="1:10">
      <c r="A38" s="566" t="s">
        <v>101</v>
      </c>
      <c r="B38" s="566"/>
      <c r="C38" s="566"/>
      <c r="D38" s="566"/>
      <c r="E38" s="159"/>
      <c r="F38" s="567" t="s">
        <v>99</v>
      </c>
      <c r="G38" s="567"/>
      <c r="H38" s="567"/>
      <c r="I38" s="567"/>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6">
        <f>'PLEASE FILL IN HERE FIRST!!!'!B31</f>
        <v>0</v>
      </c>
      <c r="I40" s="577"/>
      <c r="J40" s="577"/>
    </row>
    <row r="41" spans="1:10">
      <c r="A41" s="159"/>
      <c r="B41" s="159"/>
      <c r="C41" s="159"/>
      <c r="D41" s="159"/>
      <c r="E41" s="159"/>
      <c r="F41" s="159"/>
      <c r="G41" s="159"/>
      <c r="H41" s="159"/>
      <c r="I41" s="159"/>
      <c r="J41" s="159"/>
    </row>
    <row r="42" spans="1:10">
      <c r="A42" s="168" t="s">
        <v>103</v>
      </c>
      <c r="B42" s="569">
        <f>'PLEASE FILL IN HERE FIRST!!!'!B27</f>
        <v>0</v>
      </c>
      <c r="C42" s="570"/>
      <c r="D42" s="571"/>
      <c r="E42" s="168" t="s">
        <v>104</v>
      </c>
      <c r="F42" s="575" t="str">
        <f>Accommodation!B50</f>
        <v>thailandopen2018@yahoo.com</v>
      </c>
      <c r="G42" s="570"/>
      <c r="H42" s="570"/>
      <c r="I42" s="570"/>
      <c r="J42" s="571"/>
    </row>
    <row r="45" spans="1:10">
      <c r="F45" s="556"/>
      <c r="G45" s="556"/>
      <c r="H45" s="556"/>
      <c r="I45" s="556"/>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2" x14ac:dyDescent="0"/>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5">
      <c r="A1" s="587" t="str">
        <f>'PLEASE FILL IN HERE FIRST!!!'!B3&amp;" "&amp;"["&amp;'PLEASE FILL IN HERE FIRST!!!'!B5&amp;"]"</f>
        <v>ITTF Challenge [Challenge]</v>
      </c>
      <c r="B1" s="587"/>
      <c r="C1" s="587"/>
      <c r="D1" s="587"/>
      <c r="E1" s="587"/>
      <c r="F1" s="587"/>
      <c r="G1" s="587"/>
      <c r="H1" s="587"/>
      <c r="I1" s="587"/>
      <c r="J1" s="587"/>
      <c r="K1" s="587"/>
      <c r="L1" s="587"/>
      <c r="M1" s="587"/>
      <c r="N1" s="587"/>
      <c r="O1" s="587"/>
      <c r="P1" s="587"/>
      <c r="Q1" s="587"/>
    </row>
    <row r="2" spans="1:22" ht="25">
      <c r="A2" s="587" t="s">
        <v>199</v>
      </c>
      <c r="B2" s="587"/>
      <c r="C2" s="587"/>
      <c r="D2" s="587"/>
      <c r="E2" s="587"/>
      <c r="F2" s="587"/>
      <c r="G2" s="587"/>
      <c r="H2" s="587"/>
      <c r="I2" s="587"/>
      <c r="J2" s="587"/>
      <c r="K2" s="587"/>
      <c r="L2" s="587"/>
      <c r="M2" s="587"/>
      <c r="N2" s="587"/>
      <c r="O2" s="587"/>
      <c r="P2" s="587"/>
      <c r="Q2" s="587"/>
    </row>
    <row r="3" spans="1:22" ht="24" hidden="1">
      <c r="A3" s="588" t="str">
        <f>'PLEASE FILL IN HERE FIRST!!!'!B5</f>
        <v>Challenge</v>
      </c>
      <c r="B3" s="588"/>
      <c r="C3" s="588"/>
      <c r="D3" s="588"/>
      <c r="E3" s="588"/>
      <c r="F3" s="588"/>
      <c r="G3" s="588"/>
      <c r="H3" s="588"/>
      <c r="I3" s="588"/>
      <c r="J3" s="588"/>
      <c r="K3" s="588"/>
      <c r="L3" s="588"/>
      <c r="M3" s="588"/>
      <c r="N3" s="588"/>
      <c r="O3" s="588"/>
      <c r="P3" s="588"/>
      <c r="Q3" s="588"/>
    </row>
    <row r="4" spans="1:22" s="204" customFormat="1" ht="25" customHeight="1">
      <c r="A4" s="589" t="str">
        <f>'PLEASE FILL IN HERE FIRST!!!'!B7</f>
        <v>Bangkok (THA) - ITTF CHALLENGE</v>
      </c>
      <c r="B4" s="589"/>
      <c r="C4" s="589"/>
      <c r="D4" s="589"/>
      <c r="E4" s="589"/>
      <c r="F4" s="589"/>
      <c r="G4" s="589"/>
      <c r="H4" s="589"/>
      <c r="I4" s="589"/>
      <c r="J4" s="589"/>
      <c r="K4" s="589"/>
      <c r="L4" s="589"/>
      <c r="M4" s="589"/>
      <c r="N4" s="589"/>
      <c r="O4" s="589"/>
      <c r="P4" s="589"/>
      <c r="Q4" s="589"/>
      <c r="U4" s="203"/>
      <c r="V4" s="203"/>
    </row>
    <row r="5" spans="1:22" s="421" customFormat="1" ht="21" customHeight="1">
      <c r="A5" s="456" t="s">
        <v>434</v>
      </c>
      <c r="B5" s="457">
        <f>'PLEASE FILL IN HERE FIRST!!!'!B9</f>
        <v>43236</v>
      </c>
      <c r="C5" s="458" t="s">
        <v>108</v>
      </c>
      <c r="D5" s="590">
        <f>INDEX(Events!N2:N29,MATCH(A4,Events!D2:D12,0))</f>
        <v>43237</v>
      </c>
      <c r="E5" s="590"/>
      <c r="F5" s="457"/>
      <c r="G5" s="458"/>
      <c r="H5" s="590" t="s">
        <v>435</v>
      </c>
      <c r="I5" s="590"/>
      <c r="J5" s="590"/>
      <c r="K5" s="457"/>
      <c r="L5" s="457"/>
      <c r="M5" s="457">
        <f>INDEX(Events!O2:O29,MATCH(A4,Events!D2:D12,0))</f>
        <v>43238</v>
      </c>
      <c r="N5" s="459" t="s">
        <v>108</v>
      </c>
      <c r="O5" s="460">
        <f>'PLEASE FILL IN HERE FIRST!!!'!D9</f>
        <v>43240</v>
      </c>
      <c r="P5" s="459"/>
      <c r="Q5" s="459"/>
      <c r="U5" s="422"/>
      <c r="V5" s="422"/>
    </row>
    <row r="6" spans="1:22" ht="9" customHeight="1"/>
    <row r="7" spans="1:22" ht="20">
      <c r="A7" s="591" t="s">
        <v>327</v>
      </c>
      <c r="B7" s="592"/>
      <c r="C7" s="593" t="s">
        <v>311</v>
      </c>
      <c r="D7" s="594"/>
      <c r="E7" s="594"/>
      <c r="F7" s="594"/>
      <c r="G7" s="594"/>
      <c r="H7" s="594"/>
      <c r="I7" s="594"/>
      <c r="J7" s="594"/>
      <c r="K7" s="594"/>
      <c r="L7" s="594"/>
      <c r="M7" s="594"/>
      <c r="N7" s="594"/>
      <c r="O7" s="594"/>
      <c r="P7" s="594"/>
      <c r="Q7" s="595"/>
    </row>
    <row r="8" spans="1:22" ht="13">
      <c r="A8" s="101"/>
      <c r="B8" s="101"/>
      <c r="C8" s="101"/>
      <c r="D8" s="90"/>
      <c r="E8" s="101"/>
      <c r="F8" s="101"/>
      <c r="G8" s="101"/>
      <c r="H8" s="101"/>
      <c r="I8" s="101"/>
      <c r="J8" s="101"/>
      <c r="K8" s="101"/>
      <c r="L8" s="101"/>
      <c r="M8" s="101"/>
      <c r="N8" s="101"/>
      <c r="O8" s="101"/>
      <c r="P8" s="101"/>
    </row>
    <row r="9" spans="1:22" ht="14" customHeight="1">
      <c r="A9" s="599" t="s">
        <v>330</v>
      </c>
      <c r="B9" s="599" t="s">
        <v>110</v>
      </c>
      <c r="C9" s="599" t="s">
        <v>109</v>
      </c>
      <c r="D9" s="599" t="s">
        <v>111</v>
      </c>
      <c r="E9" s="599" t="s">
        <v>112</v>
      </c>
      <c r="F9" s="218" t="s">
        <v>16</v>
      </c>
      <c r="G9" s="218" t="s">
        <v>17</v>
      </c>
      <c r="H9" s="218" t="s">
        <v>54</v>
      </c>
      <c r="I9" s="218" t="s">
        <v>55</v>
      </c>
      <c r="J9" s="218" t="s">
        <v>56</v>
      </c>
      <c r="K9" s="218" t="s">
        <v>57</v>
      </c>
      <c r="L9" s="599" t="s">
        <v>51</v>
      </c>
      <c r="M9" s="599" t="s">
        <v>133</v>
      </c>
      <c r="N9" s="218" t="s">
        <v>134</v>
      </c>
      <c r="O9" s="218" t="s">
        <v>135</v>
      </c>
      <c r="P9" s="218" t="s">
        <v>136</v>
      </c>
      <c r="Q9" s="226" t="s">
        <v>28</v>
      </c>
    </row>
    <row r="10" spans="1:22" ht="24" customHeight="1">
      <c r="A10" s="600"/>
      <c r="B10" s="600"/>
      <c r="C10" s="600"/>
      <c r="D10" s="600"/>
      <c r="E10" s="600"/>
      <c r="F10" s="265" t="s">
        <v>119</v>
      </c>
      <c r="G10" s="265" t="s">
        <v>119</v>
      </c>
      <c r="H10" s="266" t="s">
        <v>202</v>
      </c>
      <c r="I10" s="265" t="s">
        <v>203</v>
      </c>
      <c r="J10" s="265" t="s">
        <v>203</v>
      </c>
      <c r="K10" s="265" t="s">
        <v>203</v>
      </c>
      <c r="L10" s="600"/>
      <c r="M10" s="600"/>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596" t="s">
        <v>137</v>
      </c>
      <c r="B42" s="596"/>
      <c r="C42" s="596"/>
      <c r="D42" s="596"/>
      <c r="E42" s="596"/>
      <c r="F42" s="596"/>
      <c r="G42" s="596"/>
      <c r="H42" s="596"/>
      <c r="I42" s="596"/>
      <c r="J42" s="596"/>
      <c r="K42" s="596"/>
      <c r="L42" s="596"/>
      <c r="M42" s="596"/>
      <c r="N42" s="596"/>
      <c r="O42" s="224">
        <f>SUM(O12:O41)</f>
        <v>0</v>
      </c>
      <c r="P42" s="224">
        <f>SUM(P12:P41)</f>
        <v>0</v>
      </c>
      <c r="Q42" s="225">
        <f>SUM(Q12:Q41)</f>
        <v>0</v>
      </c>
      <c r="T42" s="54" t="str">
        <f t="shared" si="3"/>
        <v xml:space="preserve"> </v>
      </c>
    </row>
    <row r="43" spans="1:20" ht="19.5" customHeight="1" thickBot="1">
      <c r="A43" s="596" t="s">
        <v>138</v>
      </c>
      <c r="B43" s="596"/>
      <c r="C43" s="596"/>
      <c r="D43" s="596"/>
      <c r="E43" s="596"/>
      <c r="F43" s="596"/>
      <c r="G43" s="596"/>
      <c r="H43" s="596"/>
      <c r="I43" s="596"/>
      <c r="J43" s="596"/>
      <c r="K43" s="596"/>
      <c r="L43" s="596"/>
      <c r="M43" s="596"/>
      <c r="N43" s="596"/>
      <c r="O43" s="597">
        <f>O42+P42+Q42</f>
        <v>0</v>
      </c>
      <c r="P43" s="598"/>
      <c r="Q43" s="228" t="str">
        <f>'PLEASE FILL IN HERE FIRST!!!'!B43</f>
        <v>Euro €</v>
      </c>
      <c r="T43" s="54" t="str">
        <f t="shared" si="3"/>
        <v xml:space="preserve"> </v>
      </c>
    </row>
    <row r="44" spans="1:20" ht="19.5" customHeight="1">
      <c r="A44" s="613" t="s">
        <v>328</v>
      </c>
      <c r="B44" s="613"/>
      <c r="C44" s="613"/>
      <c r="D44" s="613"/>
      <c r="E44" s="613"/>
      <c r="F44" s="613"/>
      <c r="G44" s="229"/>
      <c r="H44" s="229"/>
      <c r="I44" s="229"/>
      <c r="J44" s="229"/>
      <c r="K44" s="230"/>
      <c r="L44" s="230"/>
      <c r="M44" s="230"/>
      <c r="N44" s="205"/>
      <c r="O44" s="206"/>
      <c r="P44" s="206"/>
      <c r="Q44" s="81"/>
      <c r="T44" s="54" t="str">
        <f t="shared" si="3"/>
        <v xml:space="preserve"> </v>
      </c>
    </row>
    <row r="45" spans="1:20" ht="14">
      <c r="A45" s="231" t="s">
        <v>139</v>
      </c>
      <c r="B45" s="231"/>
      <c r="C45" s="231"/>
      <c r="D45" s="232"/>
      <c r="E45" s="232"/>
      <c r="F45" s="232"/>
      <c r="G45" s="232"/>
      <c r="H45" s="232"/>
      <c r="I45" s="232"/>
      <c r="J45" s="232"/>
      <c r="K45" s="232"/>
      <c r="L45" s="232"/>
      <c r="M45" s="232"/>
      <c r="N45" s="207"/>
      <c r="O45" s="207"/>
      <c r="P45" s="207"/>
    </row>
    <row r="46" spans="1:20" ht="14">
      <c r="A46" s="231"/>
      <c r="B46" s="612" t="s">
        <v>329</v>
      </c>
      <c r="C46" s="612"/>
      <c r="D46" s="612"/>
      <c r="E46" s="612"/>
      <c r="F46" s="231"/>
      <c r="G46" s="231"/>
      <c r="H46" s="231"/>
      <c r="I46" s="231"/>
      <c r="J46" s="231"/>
      <c r="K46" s="231"/>
      <c r="L46" s="231"/>
      <c r="M46" s="231"/>
      <c r="N46" s="208"/>
      <c r="O46" s="208"/>
      <c r="P46" s="208"/>
    </row>
    <row r="47" spans="1:20" ht="15" customHeight="1">
      <c r="A47" s="233" t="s">
        <v>108</v>
      </c>
      <c r="B47" s="234"/>
      <c r="C47" s="231"/>
      <c r="D47" s="232"/>
      <c r="E47" s="231"/>
      <c r="F47" s="607">
        <f>'PLEASE FILL IN HERE FIRST!!!'!B33</f>
        <v>43221</v>
      </c>
      <c r="G47" s="607"/>
      <c r="H47" s="607"/>
      <c r="I47" s="607"/>
      <c r="J47" s="607"/>
      <c r="K47" s="607"/>
      <c r="L47" s="607"/>
      <c r="M47" s="231"/>
      <c r="N47" s="208"/>
      <c r="O47" s="208"/>
      <c r="P47" s="208"/>
    </row>
    <row r="48" spans="1:20" ht="14">
      <c r="A48" s="615" t="str">
        <f>'PLEASE FILL IN HERE FIRST!!!'!B23</f>
        <v>The Table Tennis Association of Thailand</v>
      </c>
      <c r="B48" s="615"/>
      <c r="C48" s="615"/>
      <c r="D48" s="615"/>
      <c r="E48" s="615"/>
      <c r="F48" s="608"/>
      <c r="G48" s="608"/>
      <c r="H48" s="608"/>
      <c r="I48" s="608"/>
      <c r="J48" s="608"/>
      <c r="K48" s="608"/>
      <c r="L48" s="608"/>
      <c r="M48" s="231"/>
      <c r="N48" s="208"/>
      <c r="O48" s="208"/>
      <c r="P48" s="208"/>
    </row>
    <row r="49" spans="1:22" s="210" customFormat="1" ht="15">
      <c r="A49" s="234"/>
      <c r="B49" s="211" t="s">
        <v>107</v>
      </c>
      <c r="C49" s="614">
        <f>'PLEASE FILL IN HERE FIRST!!!'!B27</f>
        <v>0</v>
      </c>
      <c r="D49" s="614"/>
      <c r="E49" s="233" t="s">
        <v>101</v>
      </c>
      <c r="F49" s="601"/>
      <c r="G49" s="602"/>
      <c r="H49" s="602"/>
      <c r="I49" s="602"/>
      <c r="J49" s="602"/>
      <c r="K49" s="602"/>
      <c r="L49" s="602"/>
      <c r="M49" s="603"/>
      <c r="N49" s="209"/>
      <c r="O49" s="209"/>
      <c r="P49" s="209"/>
      <c r="T49" s="54"/>
      <c r="U49" s="51"/>
      <c r="V49" s="60"/>
    </row>
    <row r="50" spans="1:22" s="210" customFormat="1" ht="15">
      <c r="A50" s="232" t="s">
        <v>208</v>
      </c>
      <c r="B50" s="609" t="str">
        <f>Prospectus!E13</f>
        <v>thailandopen2018@yahoo.com</v>
      </c>
      <c r="C50" s="610"/>
      <c r="D50" s="610"/>
      <c r="E50" s="611"/>
      <c r="F50" s="604"/>
      <c r="G50" s="605"/>
      <c r="H50" s="605"/>
      <c r="I50" s="605"/>
      <c r="J50" s="605"/>
      <c r="K50" s="605"/>
      <c r="L50" s="605"/>
      <c r="M50" s="606"/>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5">
      <c r="A1" s="621" t="str">
        <f>'PLEASE FILL IN HERE FIRST!!!'!B3&amp;" "&amp;"["&amp;'PLEASE FILL IN HERE FIRST!!!'!B5&amp;"]"</f>
        <v>ITTF Challenge [Challenge]</v>
      </c>
      <c r="B1" s="621"/>
      <c r="C1" s="621"/>
      <c r="D1" s="621"/>
      <c r="E1" s="621"/>
      <c r="F1" s="621"/>
      <c r="G1" s="621"/>
      <c r="H1" s="621"/>
      <c r="I1" s="621"/>
      <c r="J1" s="621"/>
      <c r="K1" s="621"/>
      <c r="L1" s="621"/>
      <c r="M1" s="621"/>
      <c r="AA1" s="74" t="s">
        <v>24</v>
      </c>
      <c r="AB1" s="72" t="s">
        <v>25</v>
      </c>
      <c r="AC1" s="73" t="s">
        <v>163</v>
      </c>
      <c r="AD1" s="74" t="s">
        <v>178</v>
      </c>
    </row>
    <row r="2" spans="1:30" ht="25">
      <c r="A2" s="621" t="s">
        <v>129</v>
      </c>
      <c r="B2" s="621"/>
      <c r="C2" s="621"/>
      <c r="D2" s="621"/>
      <c r="E2" s="621"/>
      <c r="F2" s="621"/>
      <c r="G2" s="621"/>
      <c r="H2" s="621"/>
      <c r="I2" s="621"/>
      <c r="J2" s="621"/>
      <c r="K2" s="621"/>
      <c r="L2" s="621"/>
      <c r="M2" s="621"/>
      <c r="AA2" s="74"/>
      <c r="AB2" s="72"/>
      <c r="AC2" s="73"/>
      <c r="AD2" s="74"/>
    </row>
    <row r="3" spans="1:30" ht="15" hidden="1">
      <c r="A3" s="622" t="str">
        <f>'PLEASE FILL IN HERE FIRST!!!'!B5</f>
        <v>Challenge</v>
      </c>
      <c r="B3" s="622"/>
      <c r="C3" s="622"/>
      <c r="D3" s="622"/>
      <c r="E3" s="622"/>
      <c r="F3" s="622"/>
      <c r="G3" s="622"/>
      <c r="H3" s="622"/>
      <c r="I3" s="622"/>
      <c r="J3" s="622"/>
      <c r="K3" s="622"/>
      <c r="L3" s="622"/>
      <c r="M3" s="622"/>
      <c r="AA3" s="74" t="s">
        <v>177</v>
      </c>
      <c r="AB3" s="72" t="s">
        <v>164</v>
      </c>
      <c r="AC3" s="73" t="s">
        <v>52</v>
      </c>
      <c r="AD3" s="74" t="s">
        <v>179</v>
      </c>
    </row>
    <row r="4" spans="1:30" ht="24" customHeight="1">
      <c r="A4" s="623" t="str">
        <f>'PLEASE FILL IN HERE FIRST!!!'!B7</f>
        <v>Bangkok (THA) - ITTF CHALLENGE</v>
      </c>
      <c r="B4" s="623"/>
      <c r="C4" s="623"/>
      <c r="D4" s="623"/>
      <c r="E4" s="623"/>
      <c r="F4" s="623"/>
      <c r="G4" s="623"/>
      <c r="H4" s="623"/>
      <c r="I4" s="623"/>
      <c r="J4" s="623"/>
      <c r="K4" s="623"/>
      <c r="L4" s="623"/>
      <c r="M4" s="623"/>
      <c r="AB4" s="74" t="s">
        <v>167</v>
      </c>
      <c r="AC4" s="73"/>
      <c r="AD4" s="74" t="s">
        <v>180</v>
      </c>
    </row>
    <row r="5" spans="1:30" ht="21" customHeight="1">
      <c r="A5" s="450" t="s">
        <v>434</v>
      </c>
      <c r="B5" s="451">
        <f>Accommodation!B5</f>
        <v>43236</v>
      </c>
      <c r="C5" s="452" t="s">
        <v>108</v>
      </c>
      <c r="D5" s="624">
        <f>Accommodation!D5</f>
        <v>43237</v>
      </c>
      <c r="E5" s="624"/>
      <c r="F5" s="628" t="s">
        <v>435</v>
      </c>
      <c r="G5" s="628"/>
      <c r="H5" s="624">
        <f>Accommodation!M5</f>
        <v>43238</v>
      </c>
      <c r="I5" s="624"/>
      <c r="J5" s="453" t="s">
        <v>108</v>
      </c>
      <c r="K5" s="454">
        <f>Accommodation!O5</f>
        <v>43240</v>
      </c>
      <c r="L5" s="455"/>
      <c r="M5" s="455"/>
      <c r="AB5" s="74" t="s">
        <v>176</v>
      </c>
      <c r="AC5" s="73"/>
    </row>
    <row r="6" spans="1:30" ht="7" customHeight="1">
      <c r="A6" s="423"/>
      <c r="B6" s="423"/>
      <c r="C6" s="423"/>
      <c r="D6" s="423"/>
      <c r="E6" s="423"/>
      <c r="F6" s="423"/>
      <c r="G6" s="423"/>
      <c r="H6" s="423"/>
      <c r="I6" s="423"/>
      <c r="J6" s="423"/>
      <c r="K6" s="423"/>
      <c r="L6" s="423"/>
      <c r="M6" s="423"/>
      <c r="AB6" s="74" t="s">
        <v>166</v>
      </c>
      <c r="AC6" s="73"/>
    </row>
    <row r="7" spans="1:30" ht="20">
      <c r="A7" s="591" t="s">
        <v>327</v>
      </c>
      <c r="B7" s="592"/>
      <c r="C7" s="625" t="str">
        <f>Accommodation!C7</f>
        <v>please fill in the name of the Association</v>
      </c>
      <c r="D7" s="626"/>
      <c r="E7" s="626"/>
      <c r="F7" s="626"/>
      <c r="G7" s="626"/>
      <c r="H7" s="626"/>
      <c r="I7" s="626"/>
      <c r="J7" s="626"/>
      <c r="K7" s="626"/>
      <c r="L7" s="626"/>
      <c r="M7" s="627"/>
    </row>
    <row r="8" spans="1:30">
      <c r="A8"/>
      <c r="B8"/>
      <c r="C8"/>
      <c r="D8"/>
      <c r="E8"/>
      <c r="F8"/>
      <c r="G8" s="1"/>
      <c r="H8"/>
      <c r="I8"/>
      <c r="J8"/>
      <c r="K8"/>
      <c r="L8"/>
      <c r="M8"/>
    </row>
    <row r="9" spans="1:30" ht="14">
      <c r="A9" s="632" t="s">
        <v>330</v>
      </c>
      <c r="B9" s="616" t="s">
        <v>110</v>
      </c>
      <c r="C9" s="616" t="s">
        <v>109</v>
      </c>
      <c r="D9" s="616" t="s">
        <v>111</v>
      </c>
      <c r="E9" s="616" t="s">
        <v>112</v>
      </c>
      <c r="F9" s="243" t="s">
        <v>113</v>
      </c>
      <c r="G9" s="244" t="s">
        <v>114</v>
      </c>
      <c r="H9" s="244" t="s">
        <v>115</v>
      </c>
      <c r="I9" s="244" t="s">
        <v>114</v>
      </c>
      <c r="J9" s="616" t="s">
        <v>116</v>
      </c>
      <c r="K9" s="244" t="s">
        <v>117</v>
      </c>
      <c r="L9" s="244" t="s">
        <v>117</v>
      </c>
      <c r="M9" s="616" t="s">
        <v>116</v>
      </c>
    </row>
    <row r="10" spans="1:30" ht="14">
      <c r="A10" s="633"/>
      <c r="B10" s="617"/>
      <c r="C10" s="617"/>
      <c r="D10" s="617"/>
      <c r="E10" s="617"/>
      <c r="F10" s="245" t="s">
        <v>118</v>
      </c>
      <c r="G10" s="264" t="s">
        <v>119</v>
      </c>
      <c r="H10" s="264" t="s">
        <v>120</v>
      </c>
      <c r="I10" s="264" t="s">
        <v>121</v>
      </c>
      <c r="J10" s="617"/>
      <c r="K10" s="264" t="s">
        <v>119</v>
      </c>
      <c r="L10" s="264" t="s">
        <v>121</v>
      </c>
      <c r="M10" s="617"/>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4">
      <c r="A42" s="250"/>
      <c r="B42" s="250"/>
      <c r="C42" s="250"/>
      <c r="D42" s="250"/>
      <c r="E42" s="250"/>
      <c r="F42" s="250"/>
      <c r="G42" s="251"/>
      <c r="H42" s="251"/>
      <c r="I42" s="251"/>
      <c r="J42" s="251"/>
      <c r="K42" s="251"/>
      <c r="L42" s="251"/>
      <c r="M42" s="251"/>
    </row>
    <row r="43" spans="1:13" ht="13">
      <c r="A43" s="620" t="s">
        <v>185</v>
      </c>
      <c r="B43" s="620"/>
      <c r="C43" s="620"/>
      <c r="D43" s="620"/>
      <c r="E43" s="620"/>
      <c r="F43" s="620"/>
      <c r="G43" s="620"/>
      <c r="H43" s="261"/>
      <c r="I43" s="261"/>
      <c r="J43" s="261"/>
      <c r="K43" s="259"/>
      <c r="L43" s="259"/>
      <c r="M43" s="1"/>
    </row>
    <row r="44" spans="1:13" ht="13">
      <c r="A44" s="253" t="s">
        <v>123</v>
      </c>
      <c r="B44" s="253"/>
      <c r="C44" s="253" t="s">
        <v>124</v>
      </c>
      <c r="D44" s="253"/>
      <c r="E44" s="253"/>
      <c r="F44" s="253"/>
      <c r="G44" s="254"/>
      <c r="H44" s="259"/>
      <c r="I44" s="259"/>
      <c r="J44" s="259"/>
      <c r="K44" s="259"/>
      <c r="L44" s="259"/>
      <c r="M44" s="1"/>
    </row>
    <row r="45" spans="1:13" ht="13">
      <c r="A45" s="253" t="s">
        <v>125</v>
      </c>
      <c r="B45" s="253"/>
      <c r="C45" s="253" t="s">
        <v>126</v>
      </c>
      <c r="D45" s="253"/>
      <c r="E45" s="253"/>
      <c r="F45" s="253"/>
      <c r="G45" s="254"/>
      <c r="H45" s="253"/>
      <c r="I45" s="253"/>
      <c r="J45" s="253"/>
      <c r="K45" s="253"/>
      <c r="L45" s="253"/>
      <c r="M45"/>
    </row>
    <row r="46" spans="1:13" ht="13">
      <c r="A46" s="253" t="s">
        <v>127</v>
      </c>
      <c r="B46" s="253"/>
      <c r="C46" s="253" t="s">
        <v>128</v>
      </c>
      <c r="D46" s="253"/>
      <c r="E46" s="253"/>
      <c r="F46" s="253"/>
      <c r="G46" s="254"/>
      <c r="H46" s="253"/>
      <c r="I46" s="253"/>
      <c r="J46" s="253"/>
      <c r="K46" s="253"/>
      <c r="L46" s="253"/>
      <c r="M46"/>
    </row>
    <row r="47" spans="1:13" ht="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29">
        <f>'PLEASE FILL IN HERE FIRST!!!'!B35</f>
        <v>43221</v>
      </c>
      <c r="H48" s="629"/>
      <c r="I48" s="629"/>
      <c r="J48" s="629"/>
      <c r="K48" s="629"/>
      <c r="L48" s="629"/>
      <c r="M48"/>
    </row>
    <row r="49" spans="1:30" ht="13">
      <c r="A49" s="255" t="s">
        <v>108</v>
      </c>
      <c r="B49" s="256"/>
      <c r="C49" s="256"/>
      <c r="D49" s="253"/>
      <c r="E49" s="253"/>
      <c r="F49" s="256"/>
      <c r="G49" s="629"/>
      <c r="H49" s="629"/>
      <c r="I49" s="629"/>
      <c r="J49" s="629"/>
      <c r="K49" s="629"/>
      <c r="L49" s="629"/>
      <c r="M49"/>
    </row>
    <row r="50" spans="1:30" s="25" customFormat="1" ht="15">
      <c r="A50" s="257" t="str">
        <f>'PLEASE FILL IN HERE FIRST!!!'!B23</f>
        <v>The Table Tennis Association of Thailand</v>
      </c>
      <c r="B50" s="258" t="s">
        <v>107</v>
      </c>
      <c r="C50" s="630">
        <f>'PLEASE FILL IN HERE FIRST!!!'!B27</f>
        <v>0</v>
      </c>
      <c r="D50" s="630"/>
      <c r="E50" s="259" t="s">
        <v>104</v>
      </c>
      <c r="F50" s="619" t="str">
        <f>Accommodation!B50</f>
        <v>thailandopen2018@yahoo.com</v>
      </c>
      <c r="G50" s="619"/>
      <c r="H50" s="619"/>
      <c r="I50" s="262"/>
      <c r="J50" s="262"/>
      <c r="K50" s="262"/>
      <c r="L50" s="253"/>
      <c r="M50" s="2"/>
      <c r="AA50" s="18"/>
      <c r="AD50" s="18"/>
    </row>
    <row r="51" spans="1:30" s="25" customFormat="1" ht="15">
      <c r="A51" s="260" t="str">
        <f>'PLEASE FILL IN HERE FIRST!!!'!B15</f>
        <v>Karl JINDRAK</v>
      </c>
      <c r="B51" s="258" t="s">
        <v>107</v>
      </c>
      <c r="C51" s="631" t="str">
        <f>'PLEASE FILL IN HERE FIRST!!!'!B19</f>
        <v>no Fax</v>
      </c>
      <c r="D51" s="631"/>
      <c r="E51" s="259" t="s">
        <v>104</v>
      </c>
      <c r="F51" s="618" t="str">
        <f>'PLEASE FILL IN HERE FIRST!!!'!B21</f>
        <v>kjindrak@ittf.com</v>
      </c>
      <c r="G51" s="618"/>
      <c r="H51" s="618"/>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4" t="s">
        <v>173</v>
      </c>
      <c r="B1" s="634"/>
      <c r="C1" s="634"/>
      <c r="D1" s="634"/>
      <c r="E1" s="634"/>
      <c r="F1" s="634"/>
      <c r="G1" s="634"/>
      <c r="H1" s="634"/>
      <c r="I1" s="634"/>
      <c r="J1" s="634"/>
      <c r="K1" s="634"/>
      <c r="L1" s="634"/>
      <c r="M1" s="634"/>
      <c r="N1" s="634"/>
      <c r="O1" s="634"/>
      <c r="P1" s="634"/>
      <c r="Q1" s="634"/>
      <c r="BB1" s="68"/>
    </row>
    <row r="2" spans="1:54" ht="23">
      <c r="A2" s="635" t="str">
        <f>'PLEASE FILL IN HERE FIRST!!!'!B5</f>
        <v>Challenge</v>
      </c>
      <c r="B2" s="635"/>
      <c r="C2" s="635"/>
      <c r="D2" s="635"/>
      <c r="E2" s="635"/>
      <c r="F2" s="635"/>
      <c r="G2" s="635"/>
      <c r="H2" s="635"/>
      <c r="I2" s="635"/>
      <c r="J2" s="635"/>
      <c r="K2" s="635"/>
      <c r="L2" s="635"/>
      <c r="M2" s="635"/>
      <c r="N2" s="635"/>
      <c r="O2" s="635"/>
      <c r="P2" s="635"/>
      <c r="Q2" s="635"/>
      <c r="S2" s="51">
        <v>1</v>
      </c>
      <c r="U2" s="51" t="s">
        <v>163</v>
      </c>
      <c r="V2" s="51" t="s">
        <v>52</v>
      </c>
      <c r="W2" s="51" t="s">
        <v>172</v>
      </c>
    </row>
    <row r="3" spans="1:54" ht="18">
      <c r="A3" s="636" t="str">
        <f>'PLEASE FILL IN HERE FIRST!!!'!B7</f>
        <v>Bangkok (THA) - ITTF CHALLENGE</v>
      </c>
      <c r="B3" s="636"/>
      <c r="C3" s="636"/>
      <c r="D3" s="636"/>
      <c r="E3" s="636"/>
      <c r="F3" s="636"/>
      <c r="G3" s="636"/>
      <c r="H3" s="636"/>
      <c r="I3" s="636"/>
      <c r="J3" s="636"/>
      <c r="K3" s="636"/>
      <c r="L3" s="636"/>
      <c r="M3" s="636"/>
      <c r="N3" s="636"/>
      <c r="O3" s="636"/>
      <c r="P3" s="636"/>
      <c r="Q3" s="636"/>
      <c r="S3" s="51" t="s">
        <v>130</v>
      </c>
      <c r="U3" s="53">
        <f>Prospectus!$I$73</f>
        <v>120</v>
      </c>
      <c r="V3" s="53">
        <f>Prospectus!$I$74</f>
        <v>120</v>
      </c>
    </row>
    <row r="4" spans="1:54" ht="15" customHeight="1">
      <c r="B4" s="12"/>
      <c r="C4" s="12"/>
      <c r="D4" s="12"/>
      <c r="E4" s="12"/>
      <c r="F4" s="21">
        <f>'PLEASE FILL IN HERE FIRST!!!'!B9</f>
        <v>43236</v>
      </c>
      <c r="G4" s="22" t="s">
        <v>108</v>
      </c>
      <c r="H4" s="641">
        <f>'PLEASE FILL IN HERE FIRST!!!'!D9</f>
        <v>43240</v>
      </c>
      <c r="I4" s="641"/>
      <c r="J4" s="641"/>
      <c r="K4" s="21"/>
      <c r="L4" s="21"/>
      <c r="M4" s="12"/>
      <c r="N4" s="12"/>
      <c r="O4" s="12"/>
      <c r="P4" s="12"/>
      <c r="Q4" s="12"/>
      <c r="S4" s="51" t="s">
        <v>131</v>
      </c>
      <c r="U4" s="53">
        <f>Prospectus!$H$86</f>
        <v>160</v>
      </c>
      <c r="V4" s="53">
        <f>Prospectus!$H$87</f>
        <v>120</v>
      </c>
    </row>
    <row r="5" spans="1:54">
      <c r="S5" s="51" t="s">
        <v>132</v>
      </c>
      <c r="U5" s="53">
        <f>Prospectus!$H$122</f>
        <v>0</v>
      </c>
      <c r="V5" s="53">
        <f>Prospectus!$H$123</f>
        <v>0</v>
      </c>
    </row>
    <row r="6" spans="1:54" ht="18">
      <c r="A6" s="23" t="s">
        <v>90</v>
      </c>
      <c r="B6" s="5"/>
      <c r="C6" s="642">
        <f>Preliminary!B7</f>
        <v>0</v>
      </c>
      <c r="D6" s="643"/>
      <c r="E6" s="643"/>
      <c r="F6" s="643"/>
      <c r="G6" s="643"/>
      <c r="H6" s="643"/>
      <c r="I6" s="643"/>
      <c r="J6" s="643"/>
      <c r="K6" s="643"/>
      <c r="L6" s="643"/>
      <c r="M6" s="643"/>
      <c r="N6" s="643"/>
      <c r="O6" s="643"/>
      <c r="P6" s="644"/>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5">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6"/>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6"/>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6"/>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6"/>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7"/>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5" t="s">
        <v>137</v>
      </c>
      <c r="B41" s="655"/>
      <c r="C41" s="655"/>
      <c r="D41" s="655"/>
      <c r="E41" s="655"/>
      <c r="F41" s="655"/>
      <c r="G41" s="655"/>
      <c r="H41" s="655"/>
      <c r="I41" s="655"/>
      <c r="J41" s="655"/>
      <c r="K41" s="655"/>
      <c r="L41" s="655"/>
      <c r="M41" s="655"/>
      <c r="N41" s="655"/>
      <c r="O41" s="62">
        <f>SUM(O11:O40)</f>
        <v>0</v>
      </c>
      <c r="P41" s="62">
        <f>SUM(P11:P40)</f>
        <v>0</v>
      </c>
      <c r="Q41" s="61">
        <f>SUM(Q11:Q40)</f>
        <v>12</v>
      </c>
      <c r="AB41" s="55" t="str">
        <f>IF($H$16="x",$V$2,"")</f>
        <v/>
      </c>
      <c r="AC41" s="42" t="str">
        <f>IF($H$16="x",$V$3,"")</f>
        <v/>
      </c>
      <c r="AD41" s="48">
        <v>6</v>
      </c>
    </row>
    <row r="42" spans="1:54" ht="19.5" customHeight="1" thickBot="1">
      <c r="A42" s="656" t="s">
        <v>138</v>
      </c>
      <c r="B42" s="656"/>
      <c r="C42" s="656"/>
      <c r="D42" s="656"/>
      <c r="E42" s="656"/>
      <c r="F42" s="656"/>
      <c r="G42" s="656"/>
      <c r="H42" s="656"/>
      <c r="I42" s="656"/>
      <c r="J42" s="656"/>
      <c r="K42" s="656"/>
      <c r="L42" s="656"/>
      <c r="M42" s="656"/>
      <c r="N42" s="656"/>
      <c r="O42" s="639">
        <f>O41+P41+Q41</f>
        <v>12</v>
      </c>
      <c r="P42" s="640"/>
      <c r="Q42" s="32" t="str">
        <f>'PLEASE FILL IN HERE FIRST!!!'!B43</f>
        <v>Euro €</v>
      </c>
      <c r="AB42" s="56" t="str">
        <f>IF($H$16="x",$U$2,"")</f>
        <v/>
      </c>
      <c r="AC42" s="43" t="str">
        <f>IF($H$16="x",$U$3,"")</f>
        <v/>
      </c>
      <c r="AD42" s="49"/>
    </row>
    <row r="43" spans="1:54" ht="15">
      <c r="A43" t="s">
        <v>139</v>
      </c>
      <c r="B43"/>
      <c r="C43"/>
      <c r="D43" s="1"/>
      <c r="E43" s="1"/>
      <c r="F43" s="1"/>
      <c r="G43" s="1"/>
      <c r="H43" s="1"/>
      <c r="I43" s="1"/>
      <c r="J43" s="1"/>
      <c r="K43" s="1"/>
      <c r="L43" s="1"/>
      <c r="M43" s="1"/>
      <c r="N43" s="1"/>
      <c r="O43" s="1"/>
      <c r="P43" s="1"/>
      <c r="AB43" s="56" t="str">
        <f>IF($I$16="x",$V$2,"")</f>
        <v/>
      </c>
      <c r="AC43" s="43" t="str">
        <f>IF($I$16="x",$V$4,"")</f>
        <v/>
      </c>
      <c r="AD43" s="49"/>
    </row>
    <row r="44" spans="1:54" ht="15">
      <c r="A44"/>
      <c r="B44"/>
      <c r="C44"/>
      <c r="D44" s="1"/>
      <c r="E44"/>
      <c r="F44"/>
      <c r="G44"/>
      <c r="H44"/>
      <c r="I44"/>
      <c r="J44"/>
      <c r="K44"/>
      <c r="L44"/>
      <c r="M44"/>
      <c r="N44"/>
      <c r="O44"/>
      <c r="P44"/>
      <c r="AB44" s="56" t="str">
        <f>IF($I$16="x",$U$2,"")</f>
        <v/>
      </c>
      <c r="AC44" s="43" t="str">
        <f>IF($I$16="x",$U$4,"")</f>
        <v/>
      </c>
      <c r="AD44" s="49"/>
    </row>
    <row r="45" spans="1:54" ht="15">
      <c r="A45" t="s">
        <v>105</v>
      </c>
      <c r="B45"/>
      <c r="C45"/>
      <c r="D45" s="1"/>
      <c r="E45"/>
      <c r="F45" s="653">
        <f>'PLEASE FILL IN HERE FIRST!!!'!B33</f>
        <v>43221</v>
      </c>
      <c r="G45" s="654"/>
      <c r="J45"/>
      <c r="K45"/>
      <c r="L45"/>
      <c r="M45"/>
      <c r="N45"/>
      <c r="O45"/>
      <c r="P45"/>
      <c r="AB45" s="56" t="str">
        <f>IF($J$16="x",$V$2,"")</f>
        <v/>
      </c>
      <c r="AC45" s="43" t="str">
        <f>IF($J$16="x",$V$5,"")</f>
        <v/>
      </c>
      <c r="AD45" s="49"/>
    </row>
    <row r="46" spans="1:54" ht="16" thickBot="1">
      <c r="A46" s="4" t="s">
        <v>108</v>
      </c>
      <c r="B46"/>
      <c r="C46" s="1"/>
      <c r="D46" s="1"/>
      <c r="E46"/>
      <c r="F46"/>
      <c r="G46"/>
      <c r="H46"/>
      <c r="I46"/>
      <c r="J46"/>
      <c r="K46"/>
      <c r="L46"/>
      <c r="M46"/>
      <c r="N46"/>
      <c r="O46"/>
      <c r="P46"/>
      <c r="AB46" s="58" t="str">
        <f>IF($J$16="x",$U$2,"")</f>
        <v/>
      </c>
      <c r="AC46" s="44" t="str">
        <f>IF($J$16="x",$U$5,"")</f>
        <v/>
      </c>
      <c r="AD46" s="50"/>
    </row>
    <row r="47" spans="1:54" s="25" customFormat="1" ht="15">
      <c r="A47" s="24" t="str">
        <f>'PLEASE FILL IN HERE FIRST!!!'!B23</f>
        <v>The Table Tennis Association of Thailand</v>
      </c>
      <c r="B47" s="27" t="s">
        <v>107</v>
      </c>
      <c r="C47" s="29">
        <f>'PLEASE FILL IN HERE FIRST!!!'!B27</f>
        <v>0</v>
      </c>
      <c r="D47" s="30"/>
      <c r="E47" s="31" t="s">
        <v>101</v>
      </c>
      <c r="F47" s="649"/>
      <c r="G47" s="650"/>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5">
      <c r="A48" s="2"/>
      <c r="B48" s="28" t="s">
        <v>104</v>
      </c>
      <c r="C48" s="637" t="str">
        <f>'PLEASE FILL IN HERE FIRST!!!'!B29</f>
        <v>thailandopen2018@yahoo.com</v>
      </c>
      <c r="D48" s="637"/>
      <c r="E48" s="638"/>
      <c r="F48" s="651"/>
      <c r="G48" s="652"/>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5">
      <c r="A49"/>
      <c r="B49"/>
      <c r="C49"/>
      <c r="E49"/>
      <c r="F49" s="648"/>
      <c r="G49" s="648"/>
      <c r="H49" s="11"/>
      <c r="J49"/>
      <c r="K49"/>
      <c r="L49"/>
      <c r="M49"/>
      <c r="N49"/>
      <c r="O49"/>
      <c r="P49"/>
      <c r="S49" s="60"/>
      <c r="T49" s="60"/>
      <c r="U49" s="60"/>
      <c r="V49" s="60"/>
      <c r="AC49" s="56" t="str">
        <f>IF($I$17="x",$V$2,"")</f>
        <v/>
      </c>
      <c r="AD49" s="43" t="str">
        <f>IF($I$17="x",$V$4,"")</f>
        <v/>
      </c>
      <c r="AE49" s="49"/>
    </row>
    <row r="50" spans="1:33" ht="15">
      <c r="AC50" s="56" t="str">
        <f>IF($I$17="x",$U$2,"")</f>
        <v/>
      </c>
      <c r="AD50" s="43" t="str">
        <f>IF($I$17="x",$U$4,"")</f>
        <v/>
      </c>
      <c r="AE50" s="49"/>
    </row>
    <row r="51" spans="1:33" ht="15">
      <c r="AC51" s="56" t="str">
        <f>IF($J$17="x",$V$2,"")</f>
        <v/>
      </c>
      <c r="AD51" s="43" t="str">
        <f>IF($J$17="x",$V$5,"")</f>
        <v/>
      </c>
      <c r="AE51" s="49"/>
    </row>
    <row r="52" spans="1:33" ht="16" thickBot="1">
      <c r="AC52" s="58" t="str">
        <f>IF($J$17="x",$U$2,"")</f>
        <v/>
      </c>
      <c r="AD52" s="44" t="str">
        <f>IF($J$17="x",$U$5,"")</f>
        <v/>
      </c>
      <c r="AE52" s="50"/>
    </row>
    <row r="53" spans="1:33" ht="15">
      <c r="AD53" s="55" t="str">
        <f>IF($H$18="x",$V$2,"")</f>
        <v/>
      </c>
      <c r="AE53" s="42" t="str">
        <f>IF($H$18="x",$V$3,"")</f>
        <v/>
      </c>
      <c r="AF53" s="48">
        <v>8</v>
      </c>
    </row>
    <row r="54" spans="1:33" ht="15">
      <c r="AD54" s="56" t="str">
        <f>IF($H$18="x",$U$2,"")</f>
        <v/>
      </c>
      <c r="AE54" s="43" t="str">
        <f>IF($H$18="x",$U$3,"")</f>
        <v/>
      </c>
      <c r="AF54" s="49"/>
    </row>
    <row r="55" spans="1:33" ht="15">
      <c r="AD55" s="56" t="str">
        <f>IF($I$18="x",$V$2,"")</f>
        <v/>
      </c>
      <c r="AE55" s="43" t="str">
        <f>IF($I$18="x",$V$4,"")</f>
        <v/>
      </c>
      <c r="AF55" s="49"/>
    </row>
    <row r="56" spans="1:33" ht="15">
      <c r="AD56" s="56" t="str">
        <f>IF($I$18="x",$U$2,"")</f>
        <v/>
      </c>
      <c r="AE56" s="43" t="str">
        <f>IF($I$18="x",$U$4,"")</f>
        <v/>
      </c>
      <c r="AF56" s="49"/>
    </row>
    <row r="57" spans="1:33" ht="15">
      <c r="AD57" s="56" t="str">
        <f>IF($J$18="x",$V$2,"")</f>
        <v/>
      </c>
      <c r="AE57" s="43" t="str">
        <f>IF($J$18="x",$V$5,"")</f>
        <v/>
      </c>
      <c r="AF57" s="49"/>
    </row>
    <row r="58" spans="1:33" ht="16" thickBot="1">
      <c r="AD58" s="58" t="str">
        <f>IF($J$18="x",$U$2,"")</f>
        <v/>
      </c>
      <c r="AE58" s="44" t="str">
        <f>IF($J$18="x",$U$5,"")</f>
        <v/>
      </c>
      <c r="AF58" s="50"/>
    </row>
    <row r="59" spans="1:33" ht="15">
      <c r="AE59" s="55" t="str">
        <f>IF($H$19="x",$V$2,"")</f>
        <v/>
      </c>
      <c r="AF59" s="42" t="str">
        <f>IF($H$19="x",$V$3,"")</f>
        <v/>
      </c>
      <c r="AG59" s="48">
        <v>9</v>
      </c>
    </row>
    <row r="60" spans="1:33" ht="15">
      <c r="AE60" s="56" t="str">
        <f>IF($H$19="x",$U$2,"")</f>
        <v/>
      </c>
      <c r="AF60" s="43" t="str">
        <f>IF($H$19="x",$U$3,"")</f>
        <v/>
      </c>
      <c r="AG60" s="49"/>
    </row>
    <row r="61" spans="1:33" ht="15">
      <c r="AE61" s="56" t="str">
        <f>IF($I$19="x",$V$2,"")</f>
        <v/>
      </c>
      <c r="AF61" s="43" t="str">
        <f>IF($I$19="x",$V$4,"")</f>
        <v/>
      </c>
      <c r="AG61" s="49"/>
    </row>
    <row r="62" spans="1:33" ht="15">
      <c r="AE62" s="56" t="str">
        <f>IF($I$19="x",$U$2,"")</f>
        <v/>
      </c>
      <c r="AF62" s="43" t="str">
        <f>IF($I$19="x",$U$4,"")</f>
        <v/>
      </c>
      <c r="AG62" s="49"/>
    </row>
    <row r="63" spans="1:33" ht="15">
      <c r="AE63" s="56" t="str">
        <f>IF($J$19="x",$V$2,"")</f>
        <v/>
      </c>
      <c r="AF63" s="43" t="str">
        <f>IF($J$19="x",$V$5,"")</f>
        <v/>
      </c>
      <c r="AG63" s="49"/>
    </row>
    <row r="64" spans="1:33" ht="16" thickBot="1">
      <c r="AE64" s="58" t="str">
        <f>IF($J$19="x",$U$2,"")</f>
        <v/>
      </c>
      <c r="AF64" s="44" t="str">
        <f>IF($J$19="x",$U$5,"")</f>
        <v/>
      </c>
      <c r="AG64" s="50"/>
    </row>
    <row r="65" spans="32:36" ht="15">
      <c r="AF65" s="55" t="str">
        <f>IF($H$20="x",$V$2,"")</f>
        <v/>
      </c>
      <c r="AG65" s="42" t="str">
        <f>IF($H$20="x",$V$3,"")</f>
        <v/>
      </c>
      <c r="AH65" s="48">
        <v>10</v>
      </c>
    </row>
    <row r="66" spans="32:36" ht="15">
      <c r="AF66" s="56" t="str">
        <f>IF($H$20="x",$U$2,"")</f>
        <v/>
      </c>
      <c r="AG66" s="43" t="str">
        <f>IF($H$20="x",$U$3,"")</f>
        <v/>
      </c>
      <c r="AH66" s="49"/>
    </row>
    <row r="67" spans="32:36" ht="15">
      <c r="AF67" s="56" t="str">
        <f>IF($I$20="x",$V$2,"")</f>
        <v/>
      </c>
      <c r="AG67" s="43" t="str">
        <f>IF($I$20="x",$V$4,"")</f>
        <v/>
      </c>
      <c r="AH67" s="49"/>
    </row>
    <row r="68" spans="32:36" ht="15">
      <c r="AF68" s="56" t="str">
        <f>IF($I$20="x",$U$2,"")</f>
        <v/>
      </c>
      <c r="AG68" s="43" t="str">
        <f>IF($I$20="x",$U$4,"")</f>
        <v/>
      </c>
      <c r="AH68" s="49"/>
    </row>
    <row r="69" spans="32:36" ht="15">
      <c r="AF69" s="56" t="str">
        <f>IF($J$20="x",$V$2,"")</f>
        <v/>
      </c>
      <c r="AG69" s="43" t="str">
        <f>IF($J$20="x",$V$5,"")</f>
        <v/>
      </c>
      <c r="AH69" s="49"/>
    </row>
    <row r="70" spans="32:36" ht="16" thickBot="1">
      <c r="AF70" s="58" t="str">
        <f>IF($J$20="x",$U$2,"")</f>
        <v/>
      </c>
      <c r="AG70" s="44" t="str">
        <f>IF($J$20="x",$U$5,"")</f>
        <v/>
      </c>
      <c r="AH70" s="50"/>
    </row>
    <row r="71" spans="32:36" ht="15">
      <c r="AG71" s="55" t="str">
        <f>IF($H$21="x",$V$2,"")</f>
        <v/>
      </c>
      <c r="AH71" s="42" t="str">
        <f>IF($H$21="x",$V$3,"")</f>
        <v/>
      </c>
      <c r="AI71" s="48">
        <v>11</v>
      </c>
    </row>
    <row r="72" spans="32:36" ht="15">
      <c r="AG72" s="56" t="str">
        <f>IF($H$21="x",$U$2,"")</f>
        <v/>
      </c>
      <c r="AH72" s="43" t="str">
        <f>IF($H$21="x",$U$3,"")</f>
        <v/>
      </c>
      <c r="AI72" s="49"/>
    </row>
    <row r="73" spans="32:36" ht="15">
      <c r="AG73" s="56" t="str">
        <f>IF($I$21="x",$V$2,"")</f>
        <v/>
      </c>
      <c r="AH73" s="43" t="str">
        <f>IF($I$21="x",$V$4,"")</f>
        <v/>
      </c>
      <c r="AI73" s="49"/>
    </row>
    <row r="74" spans="32:36" ht="15">
      <c r="AG74" s="56" t="str">
        <f>IF($I$21="x",$U$2,"")</f>
        <v/>
      </c>
      <c r="AH74" s="43" t="str">
        <f>IF($I$21="x",$U$4,"")</f>
        <v/>
      </c>
      <c r="AI74" s="49"/>
    </row>
    <row r="75" spans="32:36" ht="15">
      <c r="AG75" s="56" t="str">
        <f>IF($J$21="x",$V$2,"")</f>
        <v/>
      </c>
      <c r="AH75" s="43" t="str">
        <f>IF($J$21="x",$V$5,"")</f>
        <v/>
      </c>
      <c r="AI75" s="49"/>
    </row>
    <row r="76" spans="32:36" ht="16" thickBot="1">
      <c r="AG76" s="58" t="str">
        <f>IF($J$21="x",$U$2,"")</f>
        <v/>
      </c>
      <c r="AH76" s="44" t="str">
        <f>IF($J$21="x",$U$5,"")</f>
        <v/>
      </c>
      <c r="AI76" s="50"/>
    </row>
    <row r="77" spans="32:36" ht="15">
      <c r="AH77" s="55" t="str">
        <f>IF($H$22="x",$V$2,"")</f>
        <v/>
      </c>
      <c r="AI77" s="42" t="str">
        <f>IF($H$22="x",$V$3,"")</f>
        <v/>
      </c>
      <c r="AJ77" s="48">
        <v>12</v>
      </c>
    </row>
    <row r="78" spans="32:36" ht="15">
      <c r="AH78" s="56" t="str">
        <f>IF($H$22="x",$U$2,"")</f>
        <v/>
      </c>
      <c r="AI78" s="43" t="str">
        <f>IF($H$22="x",$U$3,"")</f>
        <v/>
      </c>
      <c r="AJ78" s="49"/>
    </row>
    <row r="79" spans="32:36" ht="15">
      <c r="AH79" s="56" t="str">
        <f>IF($I$22="x",$V$2,"")</f>
        <v/>
      </c>
      <c r="AI79" s="43" t="str">
        <f>IF($I$22="x",$V$4,"")</f>
        <v/>
      </c>
      <c r="AJ79" s="49"/>
    </row>
    <row r="80" spans="32:36" ht="15">
      <c r="AH80" s="56" t="str">
        <f>IF($I$22="x",$U$2,"")</f>
        <v/>
      </c>
      <c r="AI80" s="43" t="str">
        <f>IF($I$22="x",$U$4,"")</f>
        <v/>
      </c>
      <c r="AJ80" s="49"/>
    </row>
    <row r="81" spans="34:39" ht="15">
      <c r="AH81" s="56" t="str">
        <f>IF($J$22="x",$V$2,"")</f>
        <v/>
      </c>
      <c r="AI81" s="43" t="str">
        <f>IF($J$22="x",$V$5,"")</f>
        <v/>
      </c>
      <c r="AJ81" s="49"/>
    </row>
    <row r="82" spans="34:39" ht="16" thickBot="1">
      <c r="AH82" s="58" t="str">
        <f>IF($J$22="x",$U$2,"")</f>
        <v/>
      </c>
      <c r="AI82" s="44" t="str">
        <f>IF($J$22="x",$U$5,"")</f>
        <v/>
      </c>
      <c r="AJ82" s="50"/>
    </row>
    <row r="83" spans="34:39" ht="15">
      <c r="AI83" s="55" t="str">
        <f>IF($H$23="x",$V$2,"")</f>
        <v/>
      </c>
      <c r="AJ83" s="42" t="str">
        <f>IF($H$23="x",$V$3,"")</f>
        <v/>
      </c>
      <c r="AK83" s="48">
        <v>13</v>
      </c>
    </row>
    <row r="84" spans="34:39" ht="15">
      <c r="AI84" s="56" t="str">
        <f>IF($H$23="x",$U$2,"")</f>
        <v/>
      </c>
      <c r="AJ84" s="43" t="str">
        <f>IF($H$23="x",$U$3,"")</f>
        <v/>
      </c>
      <c r="AK84" s="49"/>
    </row>
    <row r="85" spans="34:39" ht="15">
      <c r="AI85" s="56" t="str">
        <f>IF($I$23="x",$V$2,"")</f>
        <v/>
      </c>
      <c r="AJ85" s="43" t="str">
        <f>IF($I$23="x",$V$4,"")</f>
        <v/>
      </c>
      <c r="AK85" s="49"/>
    </row>
    <row r="86" spans="34:39" ht="15">
      <c r="AI86" s="56" t="str">
        <f>IF($I$23="x",$U$2,"")</f>
        <v/>
      </c>
      <c r="AJ86" s="43" t="str">
        <f>IF($I$23="x",$U$4,"")</f>
        <v/>
      </c>
      <c r="AK86" s="49"/>
    </row>
    <row r="87" spans="34:39" ht="15">
      <c r="AI87" s="56" t="str">
        <f>IF($J$23="x",$V$2,"")</f>
        <v/>
      </c>
      <c r="AJ87" s="43" t="str">
        <f>IF($J$23="x",$V$5,"")</f>
        <v/>
      </c>
      <c r="AK87" s="49"/>
    </row>
    <row r="88" spans="34:39" ht="16" thickBot="1">
      <c r="AI88" s="58" t="str">
        <f>IF($J$23="x",$U$2,"")</f>
        <v/>
      </c>
      <c r="AJ88" s="44" t="str">
        <f>IF($J$23="x",$U$5,"")</f>
        <v/>
      </c>
      <c r="AK88" s="50"/>
    </row>
    <row r="89" spans="34:39" ht="15">
      <c r="AJ89" s="55" t="str">
        <f>IF($H$24="x",$V$2,"")</f>
        <v/>
      </c>
      <c r="AK89" s="42" t="str">
        <f>IF($H$24="x",$V$3,"")</f>
        <v/>
      </c>
      <c r="AL89" s="48">
        <v>14</v>
      </c>
    </row>
    <row r="90" spans="34:39" ht="15">
      <c r="AJ90" s="56" t="str">
        <f>IF($H$24="x",$U$2,"")</f>
        <v/>
      </c>
      <c r="AK90" s="43" t="str">
        <f>IF($H$24="x",$U$3,"")</f>
        <v/>
      </c>
      <c r="AL90" s="49"/>
    </row>
    <row r="91" spans="34:39" ht="15">
      <c r="AJ91" s="56" t="str">
        <f>IF($I$24="x",$V$2,"")</f>
        <v/>
      </c>
      <c r="AK91" s="43" t="str">
        <f>IF($I$24="x",$V$4,"")</f>
        <v/>
      </c>
      <c r="AL91" s="49"/>
    </row>
    <row r="92" spans="34:39" ht="15">
      <c r="AJ92" s="56" t="str">
        <f>IF($I$24="x",$U$2,"")</f>
        <v/>
      </c>
      <c r="AK92" s="43" t="str">
        <f>IF($I$24="x",$U$4,"")</f>
        <v/>
      </c>
      <c r="AL92" s="49"/>
    </row>
    <row r="93" spans="34:39" ht="15">
      <c r="AJ93" s="56" t="str">
        <f>IF($J$24="x",$V$2,"")</f>
        <v/>
      </c>
      <c r="AK93" s="43" t="str">
        <f>IF($J$24="x",$V$5,"")</f>
        <v/>
      </c>
      <c r="AL93" s="49"/>
    </row>
    <row r="94" spans="34:39" ht="16" thickBot="1">
      <c r="AJ94" s="58" t="str">
        <f>IF($J$24="x",$U$2,"")</f>
        <v/>
      </c>
      <c r="AK94" s="44" t="str">
        <f>IF($J$24="x",$U$5,"")</f>
        <v/>
      </c>
      <c r="AL94" s="50"/>
    </row>
    <row r="95" spans="34:39" ht="15">
      <c r="AK95" s="55" t="str">
        <f>IF($H$25="x",$V$2,"")</f>
        <v/>
      </c>
      <c r="AL95" s="42" t="str">
        <f>IF($H$25="x",$V$3,"")</f>
        <v/>
      </c>
      <c r="AM95" s="48">
        <v>15</v>
      </c>
    </row>
    <row r="96" spans="34:39" ht="15">
      <c r="AK96" s="56" t="str">
        <f>IF($H$25="x",$U$2,"")</f>
        <v/>
      </c>
      <c r="AL96" s="43" t="str">
        <f>IF($H$25="x",$U$3,"")</f>
        <v/>
      </c>
      <c r="AM96" s="49"/>
    </row>
    <row r="97" spans="37:41" ht="15">
      <c r="AK97" s="56" t="str">
        <f>IF($I$25="x",$V$2,"")</f>
        <v/>
      </c>
      <c r="AL97" s="43" t="str">
        <f>IF($I$25="x",$V$4,"")</f>
        <v/>
      </c>
      <c r="AM97" s="49"/>
    </row>
    <row r="98" spans="37:41" ht="15">
      <c r="AK98" s="56" t="str">
        <f>IF($I$25="x",$U$2,"")</f>
        <v/>
      </c>
      <c r="AL98" s="43" t="str">
        <f>IF($I$25="x",$U$4,"")</f>
        <v/>
      </c>
      <c r="AM98" s="49"/>
    </row>
    <row r="99" spans="37:41" ht="15">
      <c r="AK99" s="56" t="str">
        <f>IF($J$25="x",$V$2,"")</f>
        <v/>
      </c>
      <c r="AL99" s="43" t="str">
        <f>IF($J$25="x",$V$5,"")</f>
        <v/>
      </c>
      <c r="AM99" s="49"/>
    </row>
    <row r="100" spans="37:41" ht="16" thickBot="1">
      <c r="AK100" s="58" t="str">
        <f>IF($J$25="x",$U$2,"")</f>
        <v/>
      </c>
      <c r="AL100" s="44" t="str">
        <f>IF($J$25="x",$U$5,"")</f>
        <v/>
      </c>
      <c r="AM100" s="50"/>
    </row>
    <row r="101" spans="37:41" ht="15">
      <c r="AL101" s="55" t="str">
        <f>IF($H$26="x",$V$2,"")</f>
        <v/>
      </c>
      <c r="AM101" s="42" t="str">
        <f>IF($H$26="x",$V$3,"")</f>
        <v/>
      </c>
      <c r="AN101" s="48">
        <v>16</v>
      </c>
    </row>
    <row r="102" spans="37:41" ht="15">
      <c r="AL102" s="56" t="str">
        <f>IF($H$26="x",$U$2,"")</f>
        <v/>
      </c>
      <c r="AM102" s="43" t="str">
        <f>IF($H$26="x",$U$3,"")</f>
        <v/>
      </c>
      <c r="AN102" s="49"/>
    </row>
    <row r="103" spans="37:41" ht="15">
      <c r="AL103" s="56" t="str">
        <f>IF($I$26="x",$V$2,"")</f>
        <v/>
      </c>
      <c r="AM103" s="43" t="str">
        <f>IF($I$26="x",$V$4,"")</f>
        <v/>
      </c>
      <c r="AN103" s="49"/>
    </row>
    <row r="104" spans="37:41" ht="15">
      <c r="AL104" s="56" t="str">
        <f>IF($I$26="x",$U$2,"")</f>
        <v/>
      </c>
      <c r="AM104" s="43" t="str">
        <f>IF($I$26="x",$U$4,"")</f>
        <v/>
      </c>
      <c r="AN104" s="49"/>
    </row>
    <row r="105" spans="37:41" ht="15">
      <c r="AL105" s="56" t="str">
        <f>IF($J$26="x",$V$2,"")</f>
        <v/>
      </c>
      <c r="AM105" s="43" t="str">
        <f>IF($J$26="x",$V$5,"")</f>
        <v/>
      </c>
      <c r="AN105" s="49"/>
    </row>
    <row r="106" spans="37:41" ht="16" thickBot="1">
      <c r="AL106" s="58" t="str">
        <f>IF($J$26="x",$U$2,"")</f>
        <v/>
      </c>
      <c r="AM106" s="44" t="str">
        <f>IF($J$26="x",$U$5,"")</f>
        <v/>
      </c>
      <c r="AN106" s="50"/>
    </row>
    <row r="107" spans="37:41" ht="15">
      <c r="AM107" s="55" t="str">
        <f>IF($H$27="x",$V$2,"")</f>
        <v/>
      </c>
      <c r="AN107" s="42" t="str">
        <f>IF($H$27="x",$V$3,"")</f>
        <v/>
      </c>
      <c r="AO107" s="48">
        <v>17</v>
      </c>
    </row>
    <row r="108" spans="37:41" ht="15">
      <c r="AM108" s="56" t="str">
        <f>IF($H$27="x",$U$2,"")</f>
        <v/>
      </c>
      <c r="AN108" s="43" t="str">
        <f>IF($H$27="x",$U$3,"")</f>
        <v/>
      </c>
      <c r="AO108" s="49"/>
    </row>
    <row r="109" spans="37:41" ht="15">
      <c r="AM109" s="56" t="str">
        <f>IF($I$27="x",$V$2,"")</f>
        <v/>
      </c>
      <c r="AN109" s="43" t="str">
        <f>IF($I$27="x",$V$4,"")</f>
        <v/>
      </c>
      <c r="AO109" s="49"/>
    </row>
    <row r="110" spans="37:41" ht="15">
      <c r="AM110" s="56" t="str">
        <f>IF($I$27="x",$U$2,"")</f>
        <v/>
      </c>
      <c r="AN110" s="43" t="str">
        <f>IF($I$27="x",$U$4,"")</f>
        <v/>
      </c>
      <c r="AO110" s="49"/>
    </row>
    <row r="111" spans="37:41" ht="15">
      <c r="AM111" s="56" t="str">
        <f>IF($J$27="x",$V$2,"")</f>
        <v/>
      </c>
      <c r="AN111" s="43" t="str">
        <f>IF($J$27="x",$V$5,"")</f>
        <v/>
      </c>
      <c r="AO111" s="49"/>
    </row>
    <row r="112" spans="37:41" ht="16" thickBot="1">
      <c r="AM112" s="58" t="str">
        <f>IF($J$27="x",$U$2,"")</f>
        <v/>
      </c>
      <c r="AN112" s="44" t="str">
        <f>IF($J$27="x",$U$5,"")</f>
        <v/>
      </c>
      <c r="AO112" s="50"/>
    </row>
    <row r="113" spans="40:44" ht="15">
      <c r="AN113" s="55" t="str">
        <f>IF($H$28="x",$V$2,"")</f>
        <v/>
      </c>
      <c r="AO113" s="42" t="str">
        <f>IF($H$28="x",$V$3,"")</f>
        <v/>
      </c>
      <c r="AP113" s="48">
        <v>18</v>
      </c>
    </row>
    <row r="114" spans="40:44" ht="15">
      <c r="AN114" s="56" t="str">
        <f>IF($H$28="x",$U$2,"")</f>
        <v/>
      </c>
      <c r="AO114" s="43" t="str">
        <f>IF($H$28="x",$U$3,"")</f>
        <v/>
      </c>
      <c r="AP114" s="49"/>
    </row>
    <row r="115" spans="40:44" ht="15">
      <c r="AN115" s="56" t="str">
        <f>IF($I$28="x",$V$2,"")</f>
        <v/>
      </c>
      <c r="AO115" s="43" t="str">
        <f>IF($I$28="x",$V$4,"")</f>
        <v/>
      </c>
      <c r="AP115" s="49"/>
    </row>
    <row r="116" spans="40:44" ht="15">
      <c r="AN116" s="56" t="str">
        <f>IF($I$28="x",$U$2,"")</f>
        <v/>
      </c>
      <c r="AO116" s="43" t="str">
        <f>IF($I$28="x",$U$4,"")</f>
        <v/>
      </c>
      <c r="AP116" s="49"/>
    </row>
    <row r="117" spans="40:44" ht="15">
      <c r="AN117" s="56" t="str">
        <f>IF($J$28="x",$V$2,"")</f>
        <v/>
      </c>
      <c r="AO117" s="43" t="str">
        <f>IF($J$28="x",$V$5,"")</f>
        <v/>
      </c>
      <c r="AP117" s="49"/>
    </row>
    <row r="118" spans="40:44" ht="16" thickBot="1">
      <c r="AN118" s="58" t="str">
        <f>IF($J$28="x",$U$2,"")</f>
        <v/>
      </c>
      <c r="AO118" s="44" t="str">
        <f>IF($J$28="x",$U$5,"")</f>
        <v/>
      </c>
      <c r="AP118" s="50"/>
    </row>
    <row r="119" spans="40:44" ht="15">
      <c r="AO119" s="55" t="str">
        <f>IF($H$29="x",$V$2,"")</f>
        <v/>
      </c>
      <c r="AP119" s="42" t="str">
        <f>IF($H$29="x",$V$3,"")</f>
        <v/>
      </c>
      <c r="AQ119" s="48">
        <v>19</v>
      </c>
    </row>
    <row r="120" spans="40:44" ht="15">
      <c r="AO120" s="56" t="str">
        <f>IF($H$29="x",$U$2,"")</f>
        <v/>
      </c>
      <c r="AP120" s="43" t="str">
        <f>IF($H$29="x",$U$3,"")</f>
        <v/>
      </c>
      <c r="AQ120" s="49"/>
    </row>
    <row r="121" spans="40:44" ht="15">
      <c r="AO121" s="56" t="str">
        <f>IF($I$29="x",$V$2,"")</f>
        <v/>
      </c>
      <c r="AP121" s="43" t="str">
        <f>IF($I$29="x",$V$4,"")</f>
        <v/>
      </c>
      <c r="AQ121" s="49"/>
    </row>
    <row r="122" spans="40:44" ht="15">
      <c r="AO122" s="56" t="str">
        <f>IF($I$29="x",$U$2,"")</f>
        <v/>
      </c>
      <c r="AP122" s="43" t="str">
        <f>IF($I$29="x",$U$4,"")</f>
        <v/>
      </c>
      <c r="AQ122" s="49"/>
    </row>
    <row r="123" spans="40:44" ht="15">
      <c r="AO123" s="56" t="str">
        <f>IF($J$29="x",$V$2,"")</f>
        <v/>
      </c>
      <c r="AP123" s="43" t="str">
        <f>IF($J$29="x",$V$5,"")</f>
        <v/>
      </c>
      <c r="AQ123" s="49"/>
    </row>
    <row r="124" spans="40:44" ht="16" thickBot="1">
      <c r="AO124" s="58" t="str">
        <f>IF($J$29="x",$U$2,"")</f>
        <v/>
      </c>
      <c r="AP124" s="44" t="str">
        <f>IF($J$29="x",$U$5,"")</f>
        <v/>
      </c>
      <c r="AQ124" s="50"/>
    </row>
    <row r="125" spans="40:44" ht="15">
      <c r="AP125" s="55" t="str">
        <f>IF($H$30="x",$V$2,"")</f>
        <v/>
      </c>
      <c r="AQ125" s="42" t="str">
        <f>IF($H$30="x",$V$3,"")</f>
        <v/>
      </c>
      <c r="AR125" s="48">
        <v>20</v>
      </c>
    </row>
    <row r="126" spans="40:44" ht="15">
      <c r="AP126" s="56" t="str">
        <f>IF($H$30="x",$U$2,"")</f>
        <v/>
      </c>
      <c r="AQ126" s="43" t="str">
        <f>IF($H$30="x",$U$3,"")</f>
        <v/>
      </c>
      <c r="AR126" s="49"/>
    </row>
    <row r="127" spans="40:44" ht="15">
      <c r="AP127" s="56" t="str">
        <f>IF($I$30="x",$V$2,"")</f>
        <v/>
      </c>
      <c r="AQ127" s="43" t="str">
        <f>IF($I$30="x",$V$4,"")</f>
        <v/>
      </c>
      <c r="AR127" s="49"/>
    </row>
    <row r="128" spans="40:44" ht="15">
      <c r="AP128" s="56" t="str">
        <f>IF($I$30="x",$U$2,"")</f>
        <v/>
      </c>
      <c r="AQ128" s="43" t="str">
        <f>IF($I$30="x",$U$4,"")</f>
        <v/>
      </c>
      <c r="AR128" s="49"/>
    </row>
    <row r="129" spans="42:47" ht="15">
      <c r="AP129" s="56" t="str">
        <f>IF($J$30="x",$V$2,"")</f>
        <v/>
      </c>
      <c r="AQ129" s="43" t="str">
        <f>IF($J$30="x",$V$5,"")</f>
        <v/>
      </c>
      <c r="AR129" s="49"/>
    </row>
    <row r="130" spans="42:47" ht="16" thickBot="1">
      <c r="AP130" s="58" t="str">
        <f>IF($J$30="x",$U$2,"")</f>
        <v/>
      </c>
      <c r="AQ130" s="44" t="str">
        <f>IF($J$30="x",$U$5,"")</f>
        <v/>
      </c>
      <c r="AR130" s="50"/>
    </row>
    <row r="131" spans="42:47" ht="15">
      <c r="AQ131" s="55" t="str">
        <f>IF($H$31="x",$V$2,"")</f>
        <v/>
      </c>
      <c r="AR131" s="42" t="str">
        <f>IF($H$31="x",$V$3,"")</f>
        <v/>
      </c>
      <c r="AS131" s="48">
        <v>21</v>
      </c>
    </row>
    <row r="132" spans="42:47" ht="15">
      <c r="AQ132" s="56" t="str">
        <f>IF($H$31="x",$U$2,"")</f>
        <v/>
      </c>
      <c r="AR132" s="43" t="str">
        <f>IF($H$31="x",$U$3,"")</f>
        <v/>
      </c>
      <c r="AS132" s="49"/>
    </row>
    <row r="133" spans="42:47" ht="15">
      <c r="AQ133" s="56" t="str">
        <f>IF($I$31="x",$V$2,"")</f>
        <v/>
      </c>
      <c r="AR133" s="43" t="str">
        <f>IF($I$31="x",$V$4,"")</f>
        <v/>
      </c>
      <c r="AS133" s="49"/>
    </row>
    <row r="134" spans="42:47" ht="15">
      <c r="AQ134" s="56" t="str">
        <f>IF($I$31="x",$U$2,"")</f>
        <v/>
      </c>
      <c r="AR134" s="43" t="str">
        <f>IF($I$31="x",$U$4,"")</f>
        <v/>
      </c>
      <c r="AS134" s="49"/>
    </row>
    <row r="135" spans="42:47" ht="15">
      <c r="AQ135" s="56" t="str">
        <f>IF($J$31="x",$V$2,"")</f>
        <v/>
      </c>
      <c r="AR135" s="43" t="str">
        <f>IF($J$31="x",$V$5,"")</f>
        <v/>
      </c>
      <c r="AS135" s="49"/>
    </row>
    <row r="136" spans="42:47" ht="16" thickBot="1">
      <c r="AQ136" s="58" t="str">
        <f>IF($J$31="x",$U$2,"")</f>
        <v/>
      </c>
      <c r="AR136" s="44" t="str">
        <f>IF($J$31="x",$U$5,"")</f>
        <v/>
      </c>
      <c r="AS136" s="50"/>
    </row>
    <row r="137" spans="42:47" ht="15">
      <c r="AR137" s="55" t="str">
        <f>IF($H$32="x",$V$2,"")</f>
        <v/>
      </c>
      <c r="AS137" s="42" t="str">
        <f>IF($H$32="x",$V$3,"")</f>
        <v/>
      </c>
      <c r="AT137" s="48">
        <v>22</v>
      </c>
    </row>
    <row r="138" spans="42:47" ht="15">
      <c r="AR138" s="56" t="str">
        <f>IF($H$32="x",$U$2,"")</f>
        <v/>
      </c>
      <c r="AS138" s="43" t="str">
        <f>IF($H$32="x",$U$3,"")</f>
        <v/>
      </c>
      <c r="AT138" s="49"/>
    </row>
    <row r="139" spans="42:47" ht="15">
      <c r="AR139" s="56" t="str">
        <f>IF($I$32="x",$V$2,"")</f>
        <v/>
      </c>
      <c r="AS139" s="43" t="str">
        <f>IF($I$32="x",$V$4,"")</f>
        <v/>
      </c>
      <c r="AT139" s="49"/>
    </row>
    <row r="140" spans="42:47" ht="15">
      <c r="AR140" s="56" t="str">
        <f>IF($I$32="x",$U$2,"")</f>
        <v/>
      </c>
      <c r="AS140" s="43" t="str">
        <f>IF($I$32="x",$U$4,"")</f>
        <v/>
      </c>
      <c r="AT140" s="49"/>
    </row>
    <row r="141" spans="42:47" ht="15">
      <c r="AR141" s="56" t="str">
        <f>IF($J$32="x",$V$2,"")</f>
        <v/>
      </c>
      <c r="AS141" s="43" t="str">
        <f>IF($J$32="x",$V$5,"")</f>
        <v/>
      </c>
      <c r="AT141" s="49"/>
    </row>
    <row r="142" spans="42:47" ht="16" thickBot="1">
      <c r="AR142" s="58" t="str">
        <f>IF($J$32="x",$U$2,"")</f>
        <v/>
      </c>
      <c r="AS142" s="44" t="str">
        <f>IF($J$32="x",$U$5,"")</f>
        <v/>
      </c>
      <c r="AT142" s="50"/>
    </row>
    <row r="143" spans="42:47" ht="15">
      <c r="AS143" s="55" t="str">
        <f>IF($H$33="x",$V$2,"")</f>
        <v/>
      </c>
      <c r="AT143" s="42" t="str">
        <f>IF($H$33="x",$V$3,"")</f>
        <v/>
      </c>
      <c r="AU143" s="48">
        <v>23</v>
      </c>
    </row>
    <row r="144" spans="42:47" ht="15">
      <c r="AS144" s="56" t="str">
        <f>IF($H$33="x",$U$2,"")</f>
        <v/>
      </c>
      <c r="AT144" s="43" t="str">
        <f>IF($H$33="x",$U$3,"")</f>
        <v/>
      </c>
      <c r="AU144" s="49"/>
    </row>
    <row r="145" spans="45:49" ht="15">
      <c r="AS145" s="56" t="str">
        <f>IF($I$33="x",$V$2,"")</f>
        <v/>
      </c>
      <c r="AT145" s="43" t="str">
        <f>IF($I$33="x",$V$4,"")</f>
        <v/>
      </c>
      <c r="AU145" s="49"/>
    </row>
    <row r="146" spans="45:49" ht="15">
      <c r="AS146" s="56" t="str">
        <f>IF($I$33="x",$U$2,"")</f>
        <v/>
      </c>
      <c r="AT146" s="43" t="str">
        <f>IF($I$33="x",$U$4,"")</f>
        <v/>
      </c>
      <c r="AU146" s="49"/>
    </row>
    <row r="147" spans="45:49" ht="15">
      <c r="AS147" s="56" t="str">
        <f>IF($J$33="x",$V$2,"")</f>
        <v/>
      </c>
      <c r="AT147" s="43" t="str">
        <f>IF($J$33="x",$V$5,"")</f>
        <v/>
      </c>
      <c r="AU147" s="49"/>
    </row>
    <row r="148" spans="45:49" ht="16" thickBot="1">
      <c r="AS148" s="58" t="str">
        <f>IF($J$33="x",$U$2,"")</f>
        <v/>
      </c>
      <c r="AT148" s="44" t="str">
        <f>IF($J$33="x",$U$5,"")</f>
        <v/>
      </c>
      <c r="AU148" s="50"/>
    </row>
    <row r="149" spans="45:49" ht="15">
      <c r="AT149" s="55" t="str">
        <f>IF($H$34="x",$V$2,"")</f>
        <v/>
      </c>
      <c r="AU149" s="42" t="str">
        <f>IF($H$34="x",$V$3,"")</f>
        <v/>
      </c>
      <c r="AV149" s="48">
        <v>24</v>
      </c>
    </row>
    <row r="150" spans="45:49" ht="15">
      <c r="AT150" s="56" t="str">
        <f>IF($H$34="x",$U$2,"")</f>
        <v/>
      </c>
      <c r="AU150" s="43" t="str">
        <f>IF($H$34="x",$U$3,"")</f>
        <v/>
      </c>
      <c r="AV150" s="49"/>
    </row>
    <row r="151" spans="45:49" ht="15">
      <c r="AT151" s="56" t="str">
        <f>IF($I$34="x",$V$2,"")</f>
        <v/>
      </c>
      <c r="AU151" s="43" t="str">
        <f>IF($I$34="x",$V$4,"")</f>
        <v/>
      </c>
      <c r="AV151" s="49"/>
    </row>
    <row r="152" spans="45:49" ht="15">
      <c r="AT152" s="56" t="str">
        <f>IF($I$34="x",$U$2,"")</f>
        <v/>
      </c>
      <c r="AU152" s="43" t="str">
        <f>IF($I$34="x",$U$4,"")</f>
        <v/>
      </c>
      <c r="AV152" s="49"/>
    </row>
    <row r="153" spans="45:49" ht="15">
      <c r="AT153" s="56" t="str">
        <f>IF($J$34="x",$V$2,"")</f>
        <v/>
      </c>
      <c r="AU153" s="43" t="str">
        <f>IF($J$34="x",$V$5,"")</f>
        <v/>
      </c>
      <c r="AV153" s="49"/>
    </row>
    <row r="154" spans="45:49" ht="16" thickBot="1">
      <c r="AT154" s="58" t="str">
        <f>IF($J$34="x",$U$2,"")</f>
        <v/>
      </c>
      <c r="AU154" s="44" t="str">
        <f>IF($J$34="x",$U$5,"")</f>
        <v/>
      </c>
      <c r="AV154" s="50"/>
    </row>
    <row r="155" spans="45:49" ht="15">
      <c r="AU155" s="55" t="str">
        <f>IF($H$35="x",$V$2,"")</f>
        <v/>
      </c>
      <c r="AV155" s="42" t="str">
        <f>IF($H$35="x",$V$3,"")</f>
        <v/>
      </c>
      <c r="AW155" s="48">
        <v>25</v>
      </c>
    </row>
    <row r="156" spans="45:49" ht="15">
      <c r="AU156" s="56" t="str">
        <f>IF($H$35="x",$U$2,"")</f>
        <v/>
      </c>
      <c r="AV156" s="43" t="str">
        <f>IF($H$35="x",$U$3,"")</f>
        <v/>
      </c>
      <c r="AW156" s="49"/>
    </row>
    <row r="157" spans="45:49" ht="15">
      <c r="AU157" s="56" t="str">
        <f>IF($I$35="x",$V$2,"")</f>
        <v/>
      </c>
      <c r="AV157" s="43" t="str">
        <f>IF($I$35="x",$V$4,"")</f>
        <v/>
      </c>
      <c r="AW157" s="49"/>
    </row>
    <row r="158" spans="45:49" ht="15">
      <c r="AU158" s="56" t="str">
        <f>IF($I$35="x",$U$2,"")</f>
        <v/>
      </c>
      <c r="AV158" s="43" t="str">
        <f>IF($I$35="x",$U$4,"")</f>
        <v/>
      </c>
      <c r="AW158" s="49"/>
    </row>
    <row r="159" spans="45:49" ht="15">
      <c r="AU159" s="56" t="str">
        <f>IF($J$35="x",$V$2,"")</f>
        <v/>
      </c>
      <c r="AV159" s="43" t="str">
        <f>IF($J$35="x",$V$5,"")</f>
        <v/>
      </c>
      <c r="AW159" s="49"/>
    </row>
    <row r="160" spans="45:49" ht="16" thickBot="1">
      <c r="AU160" s="58" t="str">
        <f>IF($J$35="x",$U$2,"")</f>
        <v/>
      </c>
      <c r="AV160" s="44" t="str">
        <f>IF($J$35="x",$U$5,"")</f>
        <v/>
      </c>
      <c r="AW160" s="50"/>
    </row>
    <row r="161" spans="48:52" ht="15">
      <c r="AV161" s="55" t="str">
        <f>IF($H$36="x",$V$2,"")</f>
        <v/>
      </c>
      <c r="AW161" s="42" t="str">
        <f>IF($H$36="x",$V$3,"")</f>
        <v/>
      </c>
      <c r="AX161" s="48">
        <v>26</v>
      </c>
    </row>
    <row r="162" spans="48:52" ht="15">
      <c r="AV162" s="56" t="str">
        <f>IF($H$36="x",$U$2,"")</f>
        <v/>
      </c>
      <c r="AW162" s="43" t="str">
        <f>IF($H$36="x",$U$3,"")</f>
        <v/>
      </c>
      <c r="AX162" s="49"/>
    </row>
    <row r="163" spans="48:52" ht="15">
      <c r="AV163" s="56" t="str">
        <f>IF($I$36="x",$V$2,"")</f>
        <v/>
      </c>
      <c r="AW163" s="43" t="str">
        <f>IF($I$36="x",$V$4,"")</f>
        <v/>
      </c>
      <c r="AX163" s="49"/>
    </row>
    <row r="164" spans="48:52" ht="15">
      <c r="AV164" s="56" t="str">
        <f>IF($I$36="x",$U$2,"")</f>
        <v/>
      </c>
      <c r="AW164" s="43" t="str">
        <f>IF($I$36="x",$U$4,"")</f>
        <v/>
      </c>
      <c r="AX164" s="49"/>
    </row>
    <row r="165" spans="48:52" ht="15">
      <c r="AV165" s="56" t="str">
        <f>IF($J$36="x",$V$2,"")</f>
        <v/>
      </c>
      <c r="AW165" s="43" t="str">
        <f>IF($J$36="x",$V$5,"")</f>
        <v/>
      </c>
      <c r="AX165" s="49"/>
    </row>
    <row r="166" spans="48:52" ht="16" thickBot="1">
      <c r="AV166" s="58" t="str">
        <f>IF($J$36="x",$U$2,"")</f>
        <v/>
      </c>
      <c r="AW166" s="44" t="str">
        <f>IF($J$36="x",$U$5,"")</f>
        <v/>
      </c>
      <c r="AX166" s="50"/>
    </row>
    <row r="167" spans="48:52" ht="15">
      <c r="AW167" s="55" t="str">
        <f>IF($H$37="x",$V$2,"")</f>
        <v/>
      </c>
      <c r="AX167" s="42" t="str">
        <f>IF($H$37="x",$V$3,"")</f>
        <v/>
      </c>
      <c r="AY167" s="48">
        <v>27</v>
      </c>
    </row>
    <row r="168" spans="48:52" ht="15">
      <c r="AW168" s="56" t="str">
        <f>IF($H$37="x",$U$2,"")</f>
        <v/>
      </c>
      <c r="AX168" s="43" t="str">
        <f>IF($H$37="x",$U$3,"")</f>
        <v/>
      </c>
      <c r="AY168" s="49"/>
    </row>
    <row r="169" spans="48:52" ht="15">
      <c r="AW169" s="56" t="str">
        <f>IF($I$37="x",$V$2,"")</f>
        <v/>
      </c>
      <c r="AX169" s="43" t="str">
        <f>IF($I$37="x",$V$4,"")</f>
        <v/>
      </c>
      <c r="AY169" s="49"/>
    </row>
    <row r="170" spans="48:52" ht="15">
      <c r="AW170" s="56" t="str">
        <f>IF($I$37="x",$U$2,"")</f>
        <v/>
      </c>
      <c r="AX170" s="43" t="str">
        <f>IF($I$37="x",$U$4,"")</f>
        <v/>
      </c>
      <c r="AY170" s="49"/>
    </row>
    <row r="171" spans="48:52" ht="15">
      <c r="AW171" s="56" t="str">
        <f>IF($J$37="x",$V$2,"")</f>
        <v/>
      </c>
      <c r="AX171" s="43" t="str">
        <f>IF($J$37="x",$V$5,"")</f>
        <v/>
      </c>
      <c r="AY171" s="49"/>
    </row>
    <row r="172" spans="48:52" ht="16" thickBot="1">
      <c r="AW172" s="58" t="str">
        <f>IF($J$37="x",$U$2,"")</f>
        <v/>
      </c>
      <c r="AX172" s="44" t="str">
        <f>IF($J$37="x",$U$5,"")</f>
        <v/>
      </c>
      <c r="AY172" s="50"/>
    </row>
    <row r="173" spans="48:52" ht="15">
      <c r="AX173" s="55" t="str">
        <f>IF($H$38="x",$V$2,"")</f>
        <v/>
      </c>
      <c r="AY173" s="42" t="str">
        <f>IF($H$38="x",$V$3,"")</f>
        <v/>
      </c>
      <c r="AZ173" s="48">
        <v>28</v>
      </c>
    </row>
    <row r="174" spans="48:52" ht="15">
      <c r="AX174" s="56" t="str">
        <f>IF($H$38="x",$U$2,"")</f>
        <v/>
      </c>
      <c r="AY174" s="43" t="str">
        <f>IF($H$38="x",$U$3,"")</f>
        <v/>
      </c>
      <c r="AZ174" s="49"/>
    </row>
    <row r="175" spans="48:52" ht="15">
      <c r="AX175" s="56" t="str">
        <f>IF($I$38="x",$V$2,"")</f>
        <v/>
      </c>
      <c r="AY175" s="43" t="str">
        <f>IF($I$38="x",$V$4,"")</f>
        <v/>
      </c>
      <c r="AZ175" s="49"/>
    </row>
    <row r="176" spans="48:52" ht="15">
      <c r="AX176" s="56" t="str">
        <f>IF($I$38="x",$U$2,"")</f>
        <v/>
      </c>
      <c r="AY176" s="43" t="str">
        <f>IF($I$38="x",$U$4,"")</f>
        <v/>
      </c>
      <c r="AZ176" s="49"/>
    </row>
    <row r="177" spans="50:54" ht="15">
      <c r="AX177" s="56" t="str">
        <f>IF($J$38="x",$V$2,"")</f>
        <v/>
      </c>
      <c r="AY177" s="43" t="str">
        <f>IF($J$38="x",$V$5,"")</f>
        <v/>
      </c>
      <c r="AZ177" s="49"/>
    </row>
    <row r="178" spans="50:54" ht="16" thickBot="1">
      <c r="AX178" s="58" t="str">
        <f>IF($J$38="x",$U$2,"")</f>
        <v/>
      </c>
      <c r="AY178" s="44" t="str">
        <f>IF($J$38="x",$U$5,"")</f>
        <v/>
      </c>
      <c r="AZ178" s="50"/>
    </row>
    <row r="179" spans="50:54" ht="15">
      <c r="AY179" s="55" t="str">
        <f>IF($H$39="x",$V$2,"")</f>
        <v/>
      </c>
      <c r="AZ179" s="42" t="str">
        <f>IF($H$39="x",$V$3,"")</f>
        <v/>
      </c>
      <c r="BA179" s="48">
        <v>29</v>
      </c>
    </row>
    <row r="180" spans="50:54" ht="15">
      <c r="AY180" s="56" t="str">
        <f>IF($H$39="x",$U$2,"")</f>
        <v/>
      </c>
      <c r="AZ180" s="43" t="str">
        <f>IF($H$39="x",$U$3,"")</f>
        <v/>
      </c>
      <c r="BA180" s="49"/>
    </row>
    <row r="181" spans="50:54" ht="15">
      <c r="AY181" s="56" t="str">
        <f>IF($I$39="x",$V$2,"")</f>
        <v/>
      </c>
      <c r="AZ181" s="43" t="str">
        <f>IF($I$39="x",$V$4,"")</f>
        <v/>
      </c>
      <c r="BA181" s="49"/>
    </row>
    <row r="182" spans="50:54" ht="15">
      <c r="AY182" s="56" t="str">
        <f>IF($I$39="x",$U$2,"")</f>
        <v/>
      </c>
      <c r="AZ182" s="43" t="str">
        <f>IF($I$39="x",$U$4,"")</f>
        <v/>
      </c>
      <c r="BA182" s="49"/>
    </row>
    <row r="183" spans="50:54" ht="15">
      <c r="AY183" s="56" t="str">
        <f>IF($J$39="x",$V$2,"")</f>
        <v/>
      </c>
      <c r="AZ183" s="43" t="str">
        <f>IF($J$39="x",$V$5,"")</f>
        <v/>
      </c>
      <c r="BA183" s="49"/>
    </row>
    <row r="184" spans="50:54" ht="16" thickBot="1">
      <c r="AY184" s="58" t="str">
        <f>IF($J$39="x",$U$2,"")</f>
        <v/>
      </c>
      <c r="AZ184" s="44" t="str">
        <f>IF($J$39="x",$U$5,"")</f>
        <v/>
      </c>
      <c r="BA184" s="50"/>
    </row>
    <row r="185" spans="50:54" ht="15">
      <c r="AZ185" s="55" t="str">
        <f>IF($H$40="x",$V$2,"")</f>
        <v/>
      </c>
      <c r="BA185" s="42" t="str">
        <f>IF($H$40="x",$V$3,"")</f>
        <v/>
      </c>
      <c r="BB185" s="48">
        <v>30</v>
      </c>
    </row>
    <row r="186" spans="50:54" ht="15">
      <c r="AZ186" s="56" t="str">
        <f>IF($H$40="x",$U$2,"")</f>
        <v/>
      </c>
      <c r="BA186" s="43" t="str">
        <f>IF($H$40="x",$U$3,"")</f>
        <v/>
      </c>
      <c r="BB186" s="49"/>
    </row>
    <row r="187" spans="50:54" ht="15">
      <c r="AZ187" s="56" t="str">
        <f>IF($I$40="x",$V$2,"")</f>
        <v/>
      </c>
      <c r="BA187" s="43" t="str">
        <f>IF($I$40="x",$V$4,"")</f>
        <v/>
      </c>
      <c r="BB187" s="49"/>
    </row>
    <row r="188" spans="50:54" ht="15">
      <c r="AZ188" s="56" t="str">
        <f>IF($I$40="x",$U$2,"")</f>
        <v/>
      </c>
      <c r="BA188" s="43" t="str">
        <f>IF($I$40="x",$U$4,"")</f>
        <v/>
      </c>
      <c r="BB188" s="49"/>
    </row>
    <row r="189" spans="50:54" ht="15">
      <c r="AZ189" s="56" t="str">
        <f>IF($J$40="x",$V$2,"")</f>
        <v/>
      </c>
      <c r="BA189" s="43" t="str">
        <f>IF($J$40="x",$V$5,"")</f>
        <v/>
      </c>
      <c r="BB189" s="49"/>
    </row>
    <row r="190" spans="50:54" ht="16"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11</vt:i4>
      </vt:variant>
    </vt:vector>
  </HeadingPairs>
  <TitlesOfParts>
    <vt:vector size="11"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Karl Jindrak</cp:lastModifiedBy>
  <cp:lastPrinted>2018-03-09T11:05:35Z</cp:lastPrinted>
  <dcterms:created xsi:type="dcterms:W3CDTF">2006-06-28T15:36:35Z</dcterms:created>
  <dcterms:modified xsi:type="dcterms:W3CDTF">2018-03-09T11:06:19Z</dcterms:modified>
</cp:coreProperties>
</file>